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08F60FE0-EC57-4681-A3FF-9D0CE4C89A94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Solidaridad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17" i="16" l="1"/>
  <c r="AB18" i="17"/>
  <c r="AA18" i="17"/>
  <c r="AB17" i="17"/>
  <c r="AA17" i="17"/>
  <c r="AB16" i="17"/>
  <c r="AA16" i="17"/>
  <c r="AB15" i="17"/>
  <c r="AA15" i="17"/>
  <c r="AC15" i="17" s="1"/>
  <c r="U44" i="8"/>
  <c r="Q44" i="8"/>
  <c r="AK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AC40" i="8" s="1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U32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AP27" i="8" s="1"/>
  <c r="Y20" i="8"/>
  <c r="AK19" i="8"/>
  <c r="AG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U44" i="9"/>
  <c r="AG43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N40" i="9" s="1"/>
  <c r="AO39" i="9"/>
  <c r="AN39" i="9"/>
  <c r="AM39" i="9"/>
  <c r="AL39" i="9"/>
  <c r="AK39" i="9"/>
  <c r="AJ39" i="9"/>
  <c r="AI39" i="9"/>
  <c r="AH39" i="9"/>
  <c r="AG39" i="9"/>
  <c r="AF39" i="9"/>
  <c r="M39" i="9"/>
  <c r="L39" i="9"/>
  <c r="Y32" i="9"/>
  <c r="U32" i="9"/>
  <c r="AH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W20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L19" i="9" s="1"/>
  <c r="W44" i="12"/>
  <c r="S44" i="12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U32" i="12"/>
  <c r="AL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J20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AL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AQ27" i="6" s="1"/>
  <c r="L27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U44" i="10"/>
  <c r="AL43" i="10"/>
  <c r="F44" i="10"/>
  <c r="AH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S32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AL19" i="10"/>
  <c r="AH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Q44" i="11"/>
  <c r="AM43" i="11"/>
  <c r="H44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AC41" i="11" s="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S32" i="11"/>
  <c r="AL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W20" i="11"/>
  <c r="J20" i="11"/>
  <c r="AL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W44" i="14"/>
  <c r="S44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AN31" i="14"/>
  <c r="H32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U20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Z43" i="15"/>
  <c r="Y43" i="15"/>
  <c r="Y44" i="15" s="1"/>
  <c r="X43" i="15"/>
  <c r="W43" i="15"/>
  <c r="V43" i="15"/>
  <c r="U43" i="15"/>
  <c r="U44" i="15" s="1"/>
  <c r="T43" i="15"/>
  <c r="S43" i="15"/>
  <c r="R43" i="15"/>
  <c r="Q43" i="15"/>
  <c r="K43" i="15"/>
  <c r="AO43" i="15" s="1"/>
  <c r="J43" i="15"/>
  <c r="I43" i="15"/>
  <c r="H43" i="15"/>
  <c r="G43" i="15"/>
  <c r="AK43" i="15" s="1"/>
  <c r="F43" i="15"/>
  <c r="E43" i="15"/>
  <c r="D43" i="15"/>
  <c r="C43" i="15"/>
  <c r="B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Z31" i="15"/>
  <c r="Y31" i="15"/>
  <c r="X31" i="15"/>
  <c r="W31" i="15"/>
  <c r="V31" i="15"/>
  <c r="U31" i="15"/>
  <c r="T31" i="15"/>
  <c r="S31" i="15"/>
  <c r="R31" i="15"/>
  <c r="Q31" i="15"/>
  <c r="K31" i="15"/>
  <c r="J31" i="15"/>
  <c r="I31" i="15"/>
  <c r="H31" i="15"/>
  <c r="G31" i="15"/>
  <c r="F31" i="15"/>
  <c r="E31" i="15"/>
  <c r="D31" i="15"/>
  <c r="C31" i="15"/>
  <c r="B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N30" i="15" s="1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N28" i="15" s="1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Z19" i="15"/>
  <c r="Y19" i="15"/>
  <c r="X19" i="15"/>
  <c r="W19" i="15"/>
  <c r="V19" i="15"/>
  <c r="U19" i="15"/>
  <c r="T19" i="15"/>
  <c r="S19" i="15"/>
  <c r="R19" i="15"/>
  <c r="Q19" i="15"/>
  <c r="K19" i="15"/>
  <c r="J19" i="15"/>
  <c r="I19" i="15"/>
  <c r="H19" i="15"/>
  <c r="G19" i="15"/>
  <c r="F19" i="15"/>
  <c r="E19" i="15"/>
  <c r="D19" i="15"/>
  <c r="C19" i="15"/>
  <c r="B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Z43" i="16"/>
  <c r="Y43" i="16"/>
  <c r="X43" i="16"/>
  <c r="W43" i="16"/>
  <c r="V43" i="16"/>
  <c r="U43" i="16"/>
  <c r="T43" i="16"/>
  <c r="S43" i="16"/>
  <c r="R43" i="16"/>
  <c r="Q43" i="16"/>
  <c r="K43" i="16"/>
  <c r="J43" i="16"/>
  <c r="I43" i="16"/>
  <c r="H43" i="16"/>
  <c r="G43" i="16"/>
  <c r="F44" i="16" s="1"/>
  <c r="F43" i="16"/>
  <c r="AJ43" i="16" s="1"/>
  <c r="E43" i="16"/>
  <c r="D43" i="16"/>
  <c r="C43" i="16"/>
  <c r="B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Z31" i="16"/>
  <c r="Y31" i="16"/>
  <c r="Y32" i="16" s="1"/>
  <c r="X31" i="16"/>
  <c r="W31" i="16"/>
  <c r="V31" i="16"/>
  <c r="U31" i="16"/>
  <c r="U32" i="16" s="1"/>
  <c r="T31" i="16"/>
  <c r="S31" i="16"/>
  <c r="R31" i="16"/>
  <c r="Q31" i="16"/>
  <c r="K31" i="16"/>
  <c r="J31" i="16"/>
  <c r="I31" i="16"/>
  <c r="H31" i="16"/>
  <c r="AL31" i="16" s="1"/>
  <c r="G31" i="16"/>
  <c r="AK31" i="16" s="1"/>
  <c r="F31" i="16"/>
  <c r="E31" i="16"/>
  <c r="D31" i="16"/>
  <c r="AH31" i="16" s="1"/>
  <c r="C31" i="16"/>
  <c r="B31" i="16"/>
  <c r="AO30" i="16"/>
  <c r="AN30" i="16"/>
  <c r="AM30" i="16"/>
  <c r="AL30" i="16"/>
  <c r="AK30" i="16"/>
  <c r="AJ30" i="16"/>
  <c r="AI30" i="16"/>
  <c r="AH30" i="16"/>
  <c r="AG30" i="16"/>
  <c r="AF30" i="16"/>
  <c r="AC30" i="16"/>
  <c r="AB30" i="16"/>
  <c r="AA30" i="16"/>
  <c r="M30" i="16"/>
  <c r="AQ30" i="16" s="1"/>
  <c r="L30" i="16"/>
  <c r="AP30" i="16" s="1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N29" i="16" s="1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Z19" i="16"/>
  <c r="Y19" i="16"/>
  <c r="X19" i="16"/>
  <c r="W19" i="16"/>
  <c r="V19" i="16"/>
  <c r="U19" i="16"/>
  <c r="T19" i="16"/>
  <c r="S19" i="16"/>
  <c r="R19" i="16"/>
  <c r="Q19" i="16"/>
  <c r="K19" i="16"/>
  <c r="J19" i="16"/>
  <c r="I19" i="16"/>
  <c r="H19" i="16"/>
  <c r="G19" i="16"/>
  <c r="F19" i="16"/>
  <c r="E19" i="16"/>
  <c r="D19" i="16"/>
  <c r="C19" i="16"/>
  <c r="B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AC15" i="16" s="1"/>
  <c r="M15" i="16"/>
  <c r="L15" i="16"/>
  <c r="U44" i="17"/>
  <c r="Z43" i="17"/>
  <c r="Y43" i="17"/>
  <c r="X43" i="17"/>
  <c r="W43" i="17"/>
  <c r="W44" i="17" s="1"/>
  <c r="V43" i="17"/>
  <c r="U43" i="17"/>
  <c r="T43" i="17"/>
  <c r="S43" i="17"/>
  <c r="S44" i="17" s="1"/>
  <c r="R43" i="17"/>
  <c r="AB43" i="17" s="1"/>
  <c r="Q43" i="17"/>
  <c r="K43" i="17"/>
  <c r="J43" i="17"/>
  <c r="AN43" i="17" s="1"/>
  <c r="I43" i="17"/>
  <c r="H43" i="17"/>
  <c r="G43" i="17"/>
  <c r="AK43" i="17" s="1"/>
  <c r="F43" i="17"/>
  <c r="AJ43" i="17" s="1"/>
  <c r="E43" i="17"/>
  <c r="D43" i="17"/>
  <c r="C43" i="17"/>
  <c r="B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N42" i="17" s="1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Q40" i="17" s="1"/>
  <c r="AA40" i="17"/>
  <c r="M40" i="17"/>
  <c r="N40" i="17" s="1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Z31" i="17"/>
  <c r="Y31" i="17"/>
  <c r="X31" i="17"/>
  <c r="W31" i="17"/>
  <c r="V31" i="17"/>
  <c r="U31" i="17"/>
  <c r="T31" i="17"/>
  <c r="S31" i="17"/>
  <c r="S32" i="17" s="1"/>
  <c r="R31" i="17"/>
  <c r="Q31" i="17"/>
  <c r="Q32" i="17" s="1"/>
  <c r="K31" i="17"/>
  <c r="J31" i="17"/>
  <c r="I31" i="17"/>
  <c r="H31" i="17"/>
  <c r="G31" i="17"/>
  <c r="F31" i="17"/>
  <c r="E31" i="17"/>
  <c r="D31" i="17"/>
  <c r="C31" i="17"/>
  <c r="AG31" i="17" s="1"/>
  <c r="B31" i="17"/>
  <c r="B32" i="17" s="1"/>
  <c r="AO30" i="17"/>
  <c r="AN30" i="17"/>
  <c r="AM30" i="17"/>
  <c r="AL30" i="17"/>
  <c r="AK30" i="17"/>
  <c r="AJ30" i="17"/>
  <c r="AI30" i="17"/>
  <c r="AH30" i="17"/>
  <c r="AG30" i="17"/>
  <c r="AF30" i="17"/>
  <c r="AB30" i="17"/>
  <c r="AC30" i="17" s="1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AC29" i="17" s="1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AC27" i="17" s="1"/>
  <c r="M27" i="17"/>
  <c r="L27" i="17"/>
  <c r="Z19" i="17"/>
  <c r="Y19" i="17"/>
  <c r="Y20" i="17" s="1"/>
  <c r="X19" i="17"/>
  <c r="W20" i="17" s="1"/>
  <c r="W19" i="17"/>
  <c r="V19" i="17"/>
  <c r="U19" i="17"/>
  <c r="T19" i="17"/>
  <c r="S19" i="17"/>
  <c r="R19" i="17"/>
  <c r="Q19" i="17"/>
  <c r="Q20" i="17" s="1"/>
  <c r="K19" i="17"/>
  <c r="J19" i="17"/>
  <c r="J20" i="17" s="1"/>
  <c r="I19" i="17"/>
  <c r="H19" i="17"/>
  <c r="G19" i="17"/>
  <c r="F19" i="17"/>
  <c r="E19" i="17"/>
  <c r="D19" i="17"/>
  <c r="C19" i="17"/>
  <c r="B19" i="17"/>
  <c r="B20" i="17" s="1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C17" i="17"/>
  <c r="M17" i="17"/>
  <c r="AQ17" i="17" s="1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N16" i="17" s="1"/>
  <c r="L16" i="17"/>
  <c r="AP16" i="17" s="1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U32" i="4"/>
  <c r="B32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U44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N39" i="7" s="1"/>
  <c r="Y32" i="7"/>
  <c r="AO31" i="7"/>
  <c r="AN31" i="7"/>
  <c r="L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AC27" i="7" s="1"/>
  <c r="M27" i="7"/>
  <c r="L27" i="7"/>
  <c r="W20" i="7"/>
  <c r="AL19" i="7"/>
  <c r="AK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M15" i="7"/>
  <c r="L15" i="7"/>
  <c r="AB19" i="9"/>
  <c r="AB18" i="9"/>
  <c r="AA18" i="9"/>
  <c r="AC18" i="9" s="1"/>
  <c r="AB17" i="9"/>
  <c r="AA17" i="9"/>
  <c r="AB16" i="9"/>
  <c r="AA16" i="9"/>
  <c r="AB15" i="9"/>
  <c r="AA15" i="9"/>
  <c r="AB42" i="9"/>
  <c r="AA42" i="9"/>
  <c r="AB41" i="9"/>
  <c r="AA41" i="9"/>
  <c r="AB40" i="9"/>
  <c r="AA40" i="9"/>
  <c r="AB39" i="9"/>
  <c r="AA39" i="9"/>
  <c r="AB30" i="9"/>
  <c r="AA30" i="9"/>
  <c r="AC30" i="9" s="1"/>
  <c r="AB29" i="9"/>
  <c r="AA29" i="9"/>
  <c r="AB28" i="9"/>
  <c r="AA28" i="9"/>
  <c r="AC28" i="9" s="1"/>
  <c r="AB27" i="9"/>
  <c r="AA27" i="9"/>
  <c r="N28" i="10" l="1"/>
  <c r="AC27" i="11"/>
  <c r="AC16" i="9"/>
  <c r="AC16" i="11"/>
  <c r="AC27" i="6"/>
  <c r="N41" i="14"/>
  <c r="N18" i="12"/>
  <c r="AC41" i="14"/>
  <c r="AQ29" i="14"/>
  <c r="AK31" i="14"/>
  <c r="AC29" i="14"/>
  <c r="U32" i="14"/>
  <c r="Y20" i="14"/>
  <c r="AQ41" i="6"/>
  <c r="AK43" i="6"/>
  <c r="AC15" i="12"/>
  <c r="AC41" i="9"/>
  <c r="AG31" i="9"/>
  <c r="AG43" i="8"/>
  <c r="Y44" i="7"/>
  <c r="AK31" i="7"/>
  <c r="U32" i="7"/>
  <c r="AC30" i="7"/>
  <c r="S32" i="7"/>
  <c r="AQ15" i="7"/>
  <c r="AC15" i="7"/>
  <c r="AP18" i="7"/>
  <c r="AH19" i="7"/>
  <c r="AC18" i="7"/>
  <c r="AC30" i="4"/>
  <c r="AQ15" i="14"/>
  <c r="N17" i="11"/>
  <c r="AQ41" i="11"/>
  <c r="AQ42" i="11"/>
  <c r="N41" i="10"/>
  <c r="N28" i="12"/>
  <c r="AO31" i="9"/>
  <c r="AQ28" i="7"/>
  <c r="AA19" i="9"/>
  <c r="AP19" i="9" s="1"/>
  <c r="U20" i="8"/>
  <c r="AP15" i="12"/>
  <c r="AG19" i="7"/>
  <c r="AB19" i="7"/>
  <c r="AG19" i="4"/>
  <c r="AM19" i="14"/>
  <c r="AK19" i="11"/>
  <c r="W20" i="10"/>
  <c r="AQ15" i="6"/>
  <c r="S20" i="9"/>
  <c r="U20" i="7"/>
  <c r="Y20" i="10"/>
  <c r="AB19" i="17"/>
  <c r="Q20" i="14"/>
  <c r="S20" i="17"/>
  <c r="AQ18" i="14"/>
  <c r="AB19" i="14"/>
  <c r="AQ17" i="11"/>
  <c r="AC16" i="17"/>
  <c r="AC18" i="14"/>
  <c r="AC17" i="11"/>
  <c r="AR17" i="11" s="1"/>
  <c r="Q20" i="10"/>
  <c r="AO19" i="8"/>
  <c r="AI19" i="17"/>
  <c r="AO19" i="7"/>
  <c r="AO19" i="4"/>
  <c r="AI19" i="14"/>
  <c r="AG19" i="11"/>
  <c r="AH19" i="17"/>
  <c r="AC17" i="7"/>
  <c r="Q20" i="7"/>
  <c r="U20" i="11"/>
  <c r="AJ20" i="11" s="1"/>
  <c r="U20" i="10"/>
  <c r="U32" i="17"/>
  <c r="Q32" i="8"/>
  <c r="AQ29" i="7"/>
  <c r="AJ31" i="17"/>
  <c r="Q32" i="4"/>
  <c r="AF32" i="4" s="1"/>
  <c r="AK31" i="17"/>
  <c r="W32" i="14"/>
  <c r="AL32" i="14" s="1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A31" i="15"/>
  <c r="AP29" i="12"/>
  <c r="S32" i="14"/>
  <c r="AC29" i="11"/>
  <c r="AC29" i="10"/>
  <c r="Q32" i="10"/>
  <c r="Q32" i="12"/>
  <c r="AB31" i="9"/>
  <c r="Y44" i="8"/>
  <c r="Y44" i="4"/>
  <c r="AG43" i="17"/>
  <c r="AC41" i="16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G43" i="14"/>
  <c r="AC39" i="17"/>
  <c r="AP40" i="17"/>
  <c r="W44" i="16"/>
  <c r="AB43" i="9"/>
  <c r="W44" i="11"/>
  <c r="AL44" i="11" s="1"/>
  <c r="AQ41" i="17"/>
  <c r="AO43" i="17"/>
  <c r="AM43" i="16"/>
  <c r="AK43" i="14"/>
  <c r="AP41" i="16"/>
  <c r="AN43" i="16"/>
  <c r="AC39" i="10"/>
  <c r="AP40" i="10"/>
  <c r="Y44" i="10"/>
  <c r="AK43" i="9"/>
  <c r="L43" i="17"/>
  <c r="H44" i="8"/>
  <c r="J44" i="8"/>
  <c r="AQ41" i="7"/>
  <c r="B44" i="7"/>
  <c r="F44" i="4"/>
  <c r="F32" i="16"/>
  <c r="AQ29" i="9"/>
  <c r="N30" i="17"/>
  <c r="AR30" i="17" s="1"/>
  <c r="AQ27" i="7"/>
  <c r="AQ29" i="16"/>
  <c r="AP28" i="17"/>
  <c r="J32" i="12"/>
  <c r="N28" i="9"/>
  <c r="H20" i="15"/>
  <c r="F20" i="11"/>
  <c r="AQ15" i="4"/>
  <c r="N16" i="12"/>
  <c r="J20" i="10"/>
  <c r="H20" i="9"/>
  <c r="B20" i="10"/>
  <c r="B20" i="6"/>
  <c r="AQ18" i="17"/>
  <c r="AK19" i="4"/>
  <c r="AQ41" i="16"/>
  <c r="AC39" i="16"/>
  <c r="AP29" i="16"/>
  <c r="AC27" i="16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B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B19" i="6"/>
  <c r="AC16" i="6"/>
  <c r="AC18" i="6"/>
  <c r="S20" i="6"/>
  <c r="W20" i="6"/>
  <c r="Y44" i="12"/>
  <c r="AQ42" i="12"/>
  <c r="AI43" i="12"/>
  <c r="AM43" i="12"/>
  <c r="AB43" i="12"/>
  <c r="AC29" i="12"/>
  <c r="AI31" i="12"/>
  <c r="AC28" i="12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R40" i="9" s="1"/>
  <c r="AP39" i="9"/>
  <c r="AP42" i="9"/>
  <c r="AJ43" i="9"/>
  <c r="AN43" i="9"/>
  <c r="S44" i="9"/>
  <c r="AA31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Q42" i="7"/>
  <c r="AI43" i="7"/>
  <c r="AM43" i="7"/>
  <c r="AB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AA19" i="4"/>
  <c r="U20" i="4"/>
  <c r="S20" i="4"/>
  <c r="AQ16" i="4"/>
  <c r="N40" i="16"/>
  <c r="AQ39" i="16"/>
  <c r="N41" i="16"/>
  <c r="B44" i="16"/>
  <c r="AF44" i="16" s="1"/>
  <c r="D32" i="16"/>
  <c r="AQ15" i="16"/>
  <c r="L19" i="16"/>
  <c r="L43" i="15"/>
  <c r="AP30" i="15"/>
  <c r="AQ30" i="15"/>
  <c r="N16" i="15"/>
  <c r="AQ18" i="15"/>
  <c r="N40" i="14"/>
  <c r="N27" i="14"/>
  <c r="B32" i="14"/>
  <c r="F32" i="14"/>
  <c r="N17" i="14"/>
  <c r="D20" i="14"/>
  <c r="N40" i="11"/>
  <c r="N28" i="11"/>
  <c r="AQ30" i="11"/>
  <c r="AO19" i="11"/>
  <c r="N42" i="10"/>
  <c r="J32" i="10"/>
  <c r="AN32" i="10" s="1"/>
  <c r="L31" i="10"/>
  <c r="D44" i="6"/>
  <c r="B44" i="6"/>
  <c r="AI43" i="6"/>
  <c r="N40" i="6"/>
  <c r="H44" i="6"/>
  <c r="N41" i="6"/>
  <c r="D32" i="6"/>
  <c r="H20" i="6"/>
  <c r="N18" i="6"/>
  <c r="D20" i="6"/>
  <c r="AR40" i="12"/>
  <c r="H32" i="12"/>
  <c r="AP30" i="12"/>
  <c r="F20" i="12"/>
  <c r="D44" i="9"/>
  <c r="B20" i="9"/>
  <c r="F20" i="9"/>
  <c r="L19" i="8"/>
  <c r="H44" i="7"/>
  <c r="AP41" i="7"/>
  <c r="N27" i="7"/>
  <c r="AR27" i="7" s="1"/>
  <c r="AP29" i="7"/>
  <c r="D20" i="7"/>
  <c r="N16" i="7"/>
  <c r="N39" i="4"/>
  <c r="B44" i="4"/>
  <c r="AF44" i="4" s="1"/>
  <c r="N30" i="4"/>
  <c r="B20" i="4"/>
  <c r="U20" i="17"/>
  <c r="AC20" i="17" s="1"/>
  <c r="AC15" i="14"/>
  <c r="AQ17" i="9"/>
  <c r="AC17" i="8"/>
  <c r="AA19" i="17"/>
  <c r="AC15" i="9"/>
  <c r="AQ16" i="7"/>
  <c r="AI19" i="7"/>
  <c r="AM19" i="7"/>
  <c r="Y20" i="7"/>
  <c r="AP15" i="4"/>
  <c r="AC16" i="4"/>
  <c r="AP17" i="4"/>
  <c r="AQ18" i="4"/>
  <c r="AM19" i="4"/>
  <c r="AB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Q17" i="14"/>
  <c r="AJ19" i="14"/>
  <c r="AN19" i="14"/>
  <c r="W20" i="14"/>
  <c r="AQ15" i="11"/>
  <c r="AI19" i="11"/>
  <c r="AM19" i="11"/>
  <c r="AB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H19" i="9"/>
  <c r="AL20" i="9"/>
  <c r="U20" i="9"/>
  <c r="Y20" i="9"/>
  <c r="AL19" i="9"/>
  <c r="AC16" i="8"/>
  <c r="AP17" i="8"/>
  <c r="AI19" i="8"/>
  <c r="AM19" i="8"/>
  <c r="AB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N20" i="15" s="1"/>
  <c r="AC17" i="14"/>
  <c r="AP18" i="14"/>
  <c r="AG19" i="14"/>
  <c r="AK19" i="14"/>
  <c r="AO19" i="14"/>
  <c r="S20" i="11"/>
  <c r="AC15" i="10"/>
  <c r="AG19" i="10"/>
  <c r="AO19" i="10"/>
  <c r="AQ16" i="6"/>
  <c r="AC17" i="6"/>
  <c r="AL19" i="6"/>
  <c r="AA19" i="6"/>
  <c r="U20" i="6"/>
  <c r="Y20" i="6"/>
  <c r="AQ17" i="12"/>
  <c r="AC18" i="12"/>
  <c r="AR18" i="12" s="1"/>
  <c r="AJ19" i="12"/>
  <c r="AA19" i="12"/>
  <c r="S20" i="12"/>
  <c r="AI19" i="9"/>
  <c r="AM19" i="9"/>
  <c r="AQ15" i="8"/>
  <c r="AQ17" i="8"/>
  <c r="AN19" i="8"/>
  <c r="S20" i="8"/>
  <c r="W20" i="8"/>
  <c r="AA31" i="17"/>
  <c r="AA31" i="10"/>
  <c r="AC29" i="9"/>
  <c r="Q32" i="6"/>
  <c r="AP28" i="12"/>
  <c r="Y32" i="12"/>
  <c r="AN32" i="12" s="1"/>
  <c r="AR28" i="9"/>
  <c r="AH31" i="7"/>
  <c r="AL31" i="7"/>
  <c r="AA31" i="7"/>
  <c r="AP31" i="7" s="1"/>
  <c r="AQ27" i="4"/>
  <c r="AC28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B31" i="6"/>
  <c r="AQ28" i="12"/>
  <c r="AJ31" i="12"/>
  <c r="AN31" i="12"/>
  <c r="AA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B31" i="8"/>
  <c r="AC27" i="9"/>
  <c r="AQ30" i="7"/>
  <c r="AI31" i="7"/>
  <c r="AM31" i="7"/>
  <c r="AB31" i="7"/>
  <c r="AC27" i="4"/>
  <c r="AP28" i="4"/>
  <c r="AP30" i="4"/>
  <c r="AG31" i="4"/>
  <c r="AK31" i="4"/>
  <c r="AO31" i="4"/>
  <c r="AQ27" i="17"/>
  <c r="AI31" i="17"/>
  <c r="Y32" i="17"/>
  <c r="AN32" i="17" s="1"/>
  <c r="AQ27" i="16"/>
  <c r="AQ28" i="16"/>
  <c r="AC29" i="16"/>
  <c r="AR29" i="16" s="1"/>
  <c r="AJ32" i="16"/>
  <c r="AN31" i="16"/>
  <c r="W32" i="16"/>
  <c r="AQ28" i="15"/>
  <c r="AH31" i="15"/>
  <c r="AL31" i="15"/>
  <c r="Q32" i="15"/>
  <c r="AF32" i="15" s="1"/>
  <c r="U32" i="15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1" i="9"/>
  <c r="AQ29" i="8"/>
  <c r="AG31" i="8"/>
  <c r="AK31" i="8"/>
  <c r="AO31" i="8"/>
  <c r="AQ39" i="11"/>
  <c r="AA43" i="9"/>
  <c r="AP39" i="7"/>
  <c r="AC41" i="4"/>
  <c r="U44" i="4"/>
  <c r="AQ40" i="6"/>
  <c r="AQ41" i="9"/>
  <c r="W44" i="9"/>
  <c r="AA43" i="8"/>
  <c r="AQ39" i="7"/>
  <c r="AQ40" i="7"/>
  <c r="AJ43" i="7"/>
  <c r="AN43" i="7"/>
  <c r="AA43" i="7"/>
  <c r="W44" i="7"/>
  <c r="AP41" i="4"/>
  <c r="AC42" i="4"/>
  <c r="AJ43" i="4"/>
  <c r="AC40" i="17"/>
  <c r="AC41" i="17"/>
  <c r="AR41" i="17" s="1"/>
  <c r="AH43" i="17"/>
  <c r="AL43" i="17"/>
  <c r="Y44" i="17"/>
  <c r="AP39" i="16"/>
  <c r="AG43" i="16"/>
  <c r="AO43" i="16"/>
  <c r="AQ40" i="15"/>
  <c r="AI43" i="15"/>
  <c r="AM43" i="15"/>
  <c r="AB43" i="15"/>
  <c r="AP39" i="14"/>
  <c r="AC40" i="14"/>
  <c r="AP41" i="14"/>
  <c r="AH43" i="14"/>
  <c r="Y44" i="14"/>
  <c r="AO43" i="11"/>
  <c r="S44" i="11"/>
  <c r="AQ40" i="10"/>
  <c r="AC41" i="10"/>
  <c r="AJ43" i="10"/>
  <c r="AN43" i="10"/>
  <c r="AQ39" i="6"/>
  <c r="AC41" i="6"/>
  <c r="AR41" i="6" s="1"/>
  <c r="AH43" i="6"/>
  <c r="AL43" i="6"/>
  <c r="AA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B43" i="8"/>
  <c r="AR40" i="17"/>
  <c r="AP42" i="10"/>
  <c r="S44" i="6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R40" i="16" s="1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N41" i="7"/>
  <c r="M43" i="7"/>
  <c r="J44" i="7"/>
  <c r="AN44" i="7" s="1"/>
  <c r="M43" i="17"/>
  <c r="AQ43" i="17" s="1"/>
  <c r="N42" i="15"/>
  <c r="M43" i="15"/>
  <c r="B44" i="15"/>
  <c r="AQ40" i="11"/>
  <c r="N39" i="10"/>
  <c r="L43" i="10"/>
  <c r="N42" i="12"/>
  <c r="AH43" i="9"/>
  <c r="F44" i="12"/>
  <c r="L43" i="7"/>
  <c r="N41" i="4"/>
  <c r="J44" i="4"/>
  <c r="AF43" i="4"/>
  <c r="AR42" i="17"/>
  <c r="AP42" i="17"/>
  <c r="F44" i="17"/>
  <c r="AJ44" i="17" s="1"/>
  <c r="AQ40" i="16"/>
  <c r="AK43" i="16"/>
  <c r="AF43" i="15"/>
  <c r="F44" i="15"/>
  <c r="AJ44" i="15" s="1"/>
  <c r="N41" i="11"/>
  <c r="AR41" i="11" s="1"/>
  <c r="N41" i="9"/>
  <c r="F44" i="9"/>
  <c r="AJ44" i="9" s="1"/>
  <c r="N40" i="8"/>
  <c r="AR40" i="8" s="1"/>
  <c r="B44" i="8"/>
  <c r="AF44" i="8" s="1"/>
  <c r="AN43" i="8"/>
  <c r="AR39" i="7"/>
  <c r="AP39" i="4"/>
  <c r="H44" i="16"/>
  <c r="AL44" i="16" s="1"/>
  <c r="AQ40" i="14"/>
  <c r="F44" i="11"/>
  <c r="N40" i="10"/>
  <c r="M43" i="10"/>
  <c r="AF43" i="10"/>
  <c r="B44" i="12"/>
  <c r="H32" i="7"/>
  <c r="AL32" i="7" s="1"/>
  <c r="H32" i="4"/>
  <c r="AQ30" i="17"/>
  <c r="AF31" i="4"/>
  <c r="J32" i="4"/>
  <c r="AN32" i="4" s="1"/>
  <c r="N27" i="17"/>
  <c r="AR27" i="17" s="1"/>
  <c r="H32" i="16"/>
  <c r="AP27" i="14"/>
  <c r="J32" i="14"/>
  <c r="AN32" i="14" s="1"/>
  <c r="N27" i="11"/>
  <c r="AR27" i="11" s="1"/>
  <c r="H32" i="11"/>
  <c r="AL32" i="11" s="1"/>
  <c r="N30" i="10"/>
  <c r="J32" i="6"/>
  <c r="AN32" i="6" s="1"/>
  <c r="B32" i="12"/>
  <c r="N27" i="9"/>
  <c r="N30" i="9"/>
  <c r="AR30" i="9" s="1"/>
  <c r="B32" i="9"/>
  <c r="AF32" i="9" s="1"/>
  <c r="J32" i="9"/>
  <c r="AN32" i="9" s="1"/>
  <c r="B32" i="8"/>
  <c r="F32" i="8"/>
  <c r="AJ32" i="8" s="1"/>
  <c r="J32" i="8"/>
  <c r="AN32" i="8" s="1"/>
  <c r="M31" i="7"/>
  <c r="D32" i="7"/>
  <c r="N28" i="4"/>
  <c r="J32" i="17"/>
  <c r="J32" i="16"/>
  <c r="AN32" i="16" s="1"/>
  <c r="AP28" i="15"/>
  <c r="J32" i="15"/>
  <c r="J32" i="11"/>
  <c r="AN32" i="11" s="1"/>
  <c r="H32" i="6"/>
  <c r="N30" i="7"/>
  <c r="AR30" i="7" s="1"/>
  <c r="F32" i="7"/>
  <c r="AJ32" i="7" s="1"/>
  <c r="AQ29" i="4"/>
  <c r="D32" i="4"/>
  <c r="L31" i="17"/>
  <c r="AP31" i="17" s="1"/>
  <c r="L31" i="15"/>
  <c r="AP31" i="15" s="1"/>
  <c r="N29" i="14"/>
  <c r="D32" i="14"/>
  <c r="AQ30" i="10"/>
  <c r="B32" i="10"/>
  <c r="N27" i="6"/>
  <c r="AR27" i="6" s="1"/>
  <c r="N29" i="6"/>
  <c r="M31" i="6"/>
  <c r="L31" i="12"/>
  <c r="AP31" i="12" s="1"/>
  <c r="AM31" i="12"/>
  <c r="H32" i="9"/>
  <c r="N29" i="8"/>
  <c r="H32" i="8"/>
  <c r="AN19" i="15"/>
  <c r="F20" i="6"/>
  <c r="N17" i="4"/>
  <c r="D20" i="4"/>
  <c r="AJ19" i="11"/>
  <c r="H20" i="10"/>
  <c r="AP15" i="9"/>
  <c r="N17" i="8"/>
  <c r="N16" i="4"/>
  <c r="F20" i="4"/>
  <c r="J20" i="4"/>
  <c r="AN20" i="4" s="1"/>
  <c r="N15" i="16"/>
  <c r="AR15" i="16" s="1"/>
  <c r="L19" i="14"/>
  <c r="H20" i="14"/>
  <c r="AN19" i="11"/>
  <c r="L19" i="6"/>
  <c r="M19" i="6"/>
  <c r="B20" i="12"/>
  <c r="D20" i="9"/>
  <c r="AH20" i="9" s="1"/>
  <c r="N15" i="8"/>
  <c r="B20" i="8"/>
  <c r="J20" i="8"/>
  <c r="AN20" i="8" s="1"/>
  <c r="AN19" i="17"/>
  <c r="F20" i="16"/>
  <c r="N18" i="7"/>
  <c r="F20" i="7"/>
  <c r="H20" i="16"/>
  <c r="F20" i="14"/>
  <c r="AJ20" i="14" s="1"/>
  <c r="H20" i="12"/>
  <c r="M19" i="7"/>
  <c r="M19" i="4"/>
  <c r="D20" i="16"/>
  <c r="AQ16" i="15"/>
  <c r="N18" i="15"/>
  <c r="M19" i="11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B19" i="16"/>
  <c r="AR16" i="17"/>
  <c r="D44" i="7"/>
  <c r="AI19" i="4"/>
  <c r="H20" i="4"/>
  <c r="H44" i="4"/>
  <c r="AB31" i="17"/>
  <c r="AP39" i="17"/>
  <c r="AA19" i="16"/>
  <c r="AP19" i="16" s="1"/>
  <c r="S20" i="16"/>
  <c r="AP28" i="16"/>
  <c r="N28" i="16"/>
  <c r="AR28" i="16" s="1"/>
  <c r="M31" i="16"/>
  <c r="AR41" i="16"/>
  <c r="M31" i="15"/>
  <c r="AA19" i="14"/>
  <c r="S20" i="14"/>
  <c r="N17" i="7"/>
  <c r="AG43" i="7"/>
  <c r="N15" i="7"/>
  <c r="AQ18" i="7"/>
  <c r="L19" i="7"/>
  <c r="AA19" i="7"/>
  <c r="AP27" i="7"/>
  <c r="N29" i="7"/>
  <c r="AF31" i="7"/>
  <c r="B32" i="7"/>
  <c r="AH43" i="7"/>
  <c r="F44" i="7"/>
  <c r="AJ44" i="7" s="1"/>
  <c r="AJ19" i="4"/>
  <c r="AQ39" i="4"/>
  <c r="M31" i="17"/>
  <c r="B44" i="17"/>
  <c r="AP28" i="14"/>
  <c r="N28" i="14"/>
  <c r="AR28" i="14" s="1"/>
  <c r="M31" i="14"/>
  <c r="H44" i="14"/>
  <c r="AL44" i="14" s="1"/>
  <c r="AL43" i="14"/>
  <c r="AP17" i="6"/>
  <c r="AO43" i="12"/>
  <c r="M43" i="12"/>
  <c r="AQ43" i="12" s="1"/>
  <c r="AC42" i="8"/>
  <c r="AP42" i="8"/>
  <c r="AC29" i="7"/>
  <c r="N40" i="7"/>
  <c r="N18" i="4"/>
  <c r="AA31" i="4"/>
  <c r="AM31" i="17"/>
  <c r="N17" i="16"/>
  <c r="AP42" i="16"/>
  <c r="N42" i="16"/>
  <c r="AR42" i="16" s="1"/>
  <c r="AA43" i="16"/>
  <c r="AL43" i="16"/>
  <c r="N27" i="15"/>
  <c r="AR27" i="15" s="1"/>
  <c r="AC30" i="15"/>
  <c r="AR30" i="15" s="1"/>
  <c r="AO31" i="15"/>
  <c r="N29" i="9"/>
  <c r="J32" i="7"/>
  <c r="AN32" i="7" s="1"/>
  <c r="Q44" i="7"/>
  <c r="N27" i="4"/>
  <c r="L31" i="4"/>
  <c r="AA43" i="4"/>
  <c r="AO31" i="17"/>
  <c r="AB43" i="16"/>
  <c r="AC16" i="15"/>
  <c r="AR16" i="15" s="1"/>
  <c r="AL20" i="15"/>
  <c r="AP17" i="14"/>
  <c r="AP42" i="14"/>
  <c r="N42" i="14"/>
  <c r="AG31" i="11"/>
  <c r="M31" i="11"/>
  <c r="AP15" i="7"/>
  <c r="AQ17" i="7"/>
  <c r="H20" i="7"/>
  <c r="AL20" i="7" s="1"/>
  <c r="N28" i="7"/>
  <c r="N42" i="7"/>
  <c r="AR42" i="7" s="1"/>
  <c r="S44" i="7"/>
  <c r="N40" i="4"/>
  <c r="AR40" i="4" s="1"/>
  <c r="N42" i="4"/>
  <c r="AR42" i="4" s="1"/>
  <c r="AB43" i="4"/>
  <c r="AK43" i="4"/>
  <c r="AQ16" i="17"/>
  <c r="H20" i="17"/>
  <c r="AL20" i="17" s="1"/>
  <c r="AF32" i="17"/>
  <c r="AC17" i="16"/>
  <c r="AP17" i="16"/>
  <c r="S44" i="16"/>
  <c r="N41" i="15"/>
  <c r="AR41" i="15" s="1"/>
  <c r="AB43" i="14"/>
  <c r="AH19" i="11"/>
  <c r="AA31" i="11"/>
  <c r="U32" i="11"/>
  <c r="B20" i="7"/>
  <c r="AQ41" i="4"/>
  <c r="AQ30" i="12"/>
  <c r="AC30" i="12"/>
  <c r="AR30" i="12" s="1"/>
  <c r="J20" i="7"/>
  <c r="AN20" i="7" s="1"/>
  <c r="Q32" i="7"/>
  <c r="AC32" i="7" s="1"/>
  <c r="N15" i="4"/>
  <c r="L19" i="4"/>
  <c r="N29" i="4"/>
  <c r="AB31" i="4"/>
  <c r="L43" i="4"/>
  <c r="AQ28" i="17"/>
  <c r="AG31" i="16"/>
  <c r="AP40" i="16"/>
  <c r="AI31" i="11"/>
  <c r="D32" i="11"/>
  <c r="AH32" i="11" s="1"/>
  <c r="M43" i="11"/>
  <c r="AG43" i="11"/>
  <c r="AQ28" i="4"/>
  <c r="M31" i="4"/>
  <c r="S32" i="4"/>
  <c r="AJ31" i="4"/>
  <c r="AC28" i="17"/>
  <c r="AR28" i="17" s="1"/>
  <c r="W32" i="17"/>
  <c r="AR27" i="16"/>
  <c r="AI31" i="16"/>
  <c r="AG31" i="14"/>
  <c r="AP40" i="14"/>
  <c r="M43" i="14"/>
  <c r="AA19" i="11"/>
  <c r="L31" i="11"/>
  <c r="F32" i="11"/>
  <c r="AJ31" i="11"/>
  <c r="M31" i="10"/>
  <c r="AK31" i="10"/>
  <c r="AF19" i="4"/>
  <c r="D44" i="4"/>
  <c r="AN43" i="4"/>
  <c r="AP15" i="17"/>
  <c r="L19" i="17"/>
  <c r="AP18" i="17"/>
  <c r="AM19" i="17"/>
  <c r="M19" i="16"/>
  <c r="AA31" i="16"/>
  <c r="AJ31" i="16"/>
  <c r="AP29" i="15"/>
  <c r="N29" i="15"/>
  <c r="AR29" i="15" s="1"/>
  <c r="N39" i="15"/>
  <c r="AC42" i="15"/>
  <c r="M19" i="14"/>
  <c r="AQ19" i="14" s="1"/>
  <c r="AI31" i="14"/>
  <c r="D44" i="11"/>
  <c r="AI43" i="11"/>
  <c r="F20" i="10"/>
  <c r="AK19" i="10"/>
  <c r="AP30" i="7"/>
  <c r="AC15" i="4"/>
  <c r="AC29" i="4"/>
  <c r="AQ15" i="17"/>
  <c r="M19" i="17"/>
  <c r="AP29" i="17"/>
  <c r="N29" i="17"/>
  <c r="AR29" i="17" s="1"/>
  <c r="AR39" i="17"/>
  <c r="AF43" i="17"/>
  <c r="AB31" i="16"/>
  <c r="AP15" i="15"/>
  <c r="L19" i="15"/>
  <c r="N15" i="15"/>
  <c r="AB19" i="15"/>
  <c r="AQ39" i="15"/>
  <c r="Q44" i="15"/>
  <c r="AA43" i="15"/>
  <c r="AP43" i="15" s="1"/>
  <c r="AA31" i="14"/>
  <c r="AJ31" i="14"/>
  <c r="AQ16" i="10"/>
  <c r="AC16" i="10"/>
  <c r="AR16" i="10" s="1"/>
  <c r="AN32" i="15"/>
  <c r="AP16" i="7"/>
  <c r="AF43" i="7"/>
  <c r="F32" i="4"/>
  <c r="AJ32" i="4" s="1"/>
  <c r="W44" i="4"/>
  <c r="N15" i="17"/>
  <c r="AR15" i="17" s="1"/>
  <c r="N18" i="17"/>
  <c r="AQ39" i="17"/>
  <c r="Q44" i="17"/>
  <c r="AC44" i="17" s="1"/>
  <c r="AA43" i="17"/>
  <c r="AP43" i="17" s="1"/>
  <c r="B20" i="16"/>
  <c r="B32" i="16"/>
  <c r="S32" i="16"/>
  <c r="AH32" i="16" s="1"/>
  <c r="AJ44" i="16"/>
  <c r="AF20" i="15"/>
  <c r="AA19" i="15"/>
  <c r="AB31" i="15"/>
  <c r="AC39" i="15"/>
  <c r="AP39" i="15"/>
  <c r="B20" i="14"/>
  <c r="AB31" i="14"/>
  <c r="AK43" i="11"/>
  <c r="AP41" i="6"/>
  <c r="AQ41" i="12"/>
  <c r="N41" i="12"/>
  <c r="M19" i="8"/>
  <c r="AQ16" i="8"/>
  <c r="N16" i="8"/>
  <c r="F20" i="8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P29" i="11"/>
  <c r="AP40" i="11"/>
  <c r="AQ42" i="10"/>
  <c r="AQ27" i="12"/>
  <c r="N27" i="12"/>
  <c r="AO31" i="12"/>
  <c r="AQ16" i="9"/>
  <c r="N16" i="9"/>
  <c r="AR16" i="9" s="1"/>
  <c r="M19" i="9"/>
  <c r="AQ19" i="9" s="1"/>
  <c r="AP39" i="8"/>
  <c r="N39" i="8"/>
  <c r="AR39" i="8" s="1"/>
  <c r="D44" i="17"/>
  <c r="AH44" i="17" s="1"/>
  <c r="D44" i="15"/>
  <c r="AP39" i="10"/>
  <c r="Q44" i="10"/>
  <c r="AA43" i="10"/>
  <c r="AQ16" i="12"/>
  <c r="AC16" i="12"/>
  <c r="AP27" i="17"/>
  <c r="AF31" i="17"/>
  <c r="AP41" i="17"/>
  <c r="J20" i="16"/>
  <c r="Q32" i="16"/>
  <c r="AC32" i="16" s="1"/>
  <c r="AP27" i="15"/>
  <c r="AF31" i="15"/>
  <c r="AP41" i="15"/>
  <c r="J20" i="14"/>
  <c r="Q32" i="14"/>
  <c r="AN43" i="14"/>
  <c r="J44" i="14"/>
  <c r="B44" i="14"/>
  <c r="L19" i="11"/>
  <c r="N15" i="11"/>
  <c r="AP15" i="11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AR16" i="16" s="1"/>
  <c r="N30" i="16"/>
  <c r="AR30" i="16" s="1"/>
  <c r="M19" i="15"/>
  <c r="D32" i="15"/>
  <c r="AH32" i="15" s="1"/>
  <c r="H44" i="15"/>
  <c r="AL44" i="15" s="1"/>
  <c r="N16" i="14"/>
  <c r="N30" i="14"/>
  <c r="AR30" i="14" s="1"/>
  <c r="D44" i="14"/>
  <c r="AH44" i="14" s="1"/>
  <c r="AP17" i="11"/>
  <c r="AP30" i="11"/>
  <c r="N30" i="11"/>
  <c r="AP15" i="10"/>
  <c r="L19" i="10"/>
  <c r="N15" i="10"/>
  <c r="AP18" i="10"/>
  <c r="AC30" i="10"/>
  <c r="B32" i="6"/>
  <c r="AB43" i="6"/>
  <c r="AB31" i="12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AN44" i="17" s="1"/>
  <c r="N39" i="16"/>
  <c r="L43" i="16"/>
  <c r="AP43" i="16" s="1"/>
  <c r="N17" i="15"/>
  <c r="AF19" i="15"/>
  <c r="F32" i="15"/>
  <c r="J44" i="15"/>
  <c r="AN44" i="15" s="1"/>
  <c r="N39" i="14"/>
  <c r="AR39" i="14" s="1"/>
  <c r="L43" i="14"/>
  <c r="F44" i="14"/>
  <c r="AM19" i="10"/>
  <c r="AO31" i="10"/>
  <c r="B44" i="10"/>
  <c r="AP28" i="6"/>
  <c r="N28" i="6"/>
  <c r="AK19" i="12"/>
  <c r="AH19" i="8"/>
  <c r="M43" i="4"/>
  <c r="D20" i="17"/>
  <c r="AH20" i="17" s="1"/>
  <c r="H32" i="17"/>
  <c r="N18" i="16"/>
  <c r="M43" i="16"/>
  <c r="D20" i="15"/>
  <c r="H32" i="15"/>
  <c r="AL32" i="15" s="1"/>
  <c r="N40" i="15"/>
  <c r="N18" i="14"/>
  <c r="Y20" i="11"/>
  <c r="AN20" i="11" s="1"/>
  <c r="AB31" i="11"/>
  <c r="N18" i="10"/>
  <c r="AB19" i="10"/>
  <c r="AN19" i="10"/>
  <c r="AJ44" i="10"/>
  <c r="AP40" i="6"/>
  <c r="AG43" i="6"/>
  <c r="M43" i="6"/>
  <c r="AM19" i="12"/>
  <c r="AJ31" i="8"/>
  <c r="AL43" i="8"/>
  <c r="F20" i="17"/>
  <c r="L31" i="16"/>
  <c r="AF43" i="16"/>
  <c r="F20" i="15"/>
  <c r="AJ20" i="15" s="1"/>
  <c r="L31" i="14"/>
  <c r="AA43" i="14"/>
  <c r="AP42" i="11"/>
  <c r="N42" i="11"/>
  <c r="AA43" i="11"/>
  <c r="AA19" i="10"/>
  <c r="AA31" i="6"/>
  <c r="U32" i="6"/>
  <c r="AO43" i="9"/>
  <c r="J44" i="9"/>
  <c r="AN44" i="9" s="1"/>
  <c r="AA19" i="8"/>
  <c r="AL31" i="8"/>
  <c r="D44" i="16"/>
  <c r="Q44" i="14"/>
  <c r="AP16" i="11"/>
  <c r="N16" i="11"/>
  <c r="AQ18" i="11"/>
  <c r="AP28" i="11"/>
  <c r="AB43" i="11"/>
  <c r="U32" i="10"/>
  <c r="N17" i="6"/>
  <c r="L31" i="6"/>
  <c r="F32" i="6"/>
  <c r="AB19" i="12"/>
  <c r="M43" i="9"/>
  <c r="AA31" i="8"/>
  <c r="AF31" i="16"/>
  <c r="N15" i="14"/>
  <c r="AF31" i="14"/>
  <c r="AC18" i="11"/>
  <c r="AP18" i="11"/>
  <c r="B32" i="11"/>
  <c r="B44" i="11"/>
  <c r="AP29" i="10"/>
  <c r="N29" i="10"/>
  <c r="AB31" i="10"/>
  <c r="F44" i="6"/>
  <c r="AJ44" i="6" s="1"/>
  <c r="AQ42" i="9"/>
  <c r="N42" i="9"/>
  <c r="AR42" i="9" s="1"/>
  <c r="AQ30" i="8"/>
  <c r="N30" i="8"/>
  <c r="AR30" i="8" s="1"/>
  <c r="AQ42" i="8"/>
  <c r="N42" i="8"/>
  <c r="AF19" i="11"/>
  <c r="AJ43" i="11"/>
  <c r="J44" i="11"/>
  <c r="AP15" i="6"/>
  <c r="AF19" i="6"/>
  <c r="AP29" i="6"/>
  <c r="AJ43" i="6"/>
  <c r="J44" i="6"/>
  <c r="L43" i="12"/>
  <c r="AA43" i="12"/>
  <c r="L43" i="9"/>
  <c r="AF43" i="9"/>
  <c r="H20" i="8"/>
  <c r="AP40" i="8"/>
  <c r="S44" i="8"/>
  <c r="Q44" i="6"/>
  <c r="AN19" i="12"/>
  <c r="AF43" i="12"/>
  <c r="J20" i="9"/>
  <c r="D44" i="10"/>
  <c r="M31" i="12"/>
  <c r="D44" i="12"/>
  <c r="AH44" i="12" s="1"/>
  <c r="AP40" i="9"/>
  <c r="H44" i="9"/>
  <c r="Q20" i="8"/>
  <c r="L43" i="8"/>
  <c r="AP27" i="10"/>
  <c r="AF31" i="10"/>
  <c r="AP41" i="10"/>
  <c r="J20" i="6"/>
  <c r="N15" i="12"/>
  <c r="L19" i="12"/>
  <c r="AP27" i="12"/>
  <c r="N29" i="12"/>
  <c r="AF31" i="12"/>
  <c r="AP41" i="12"/>
  <c r="AP27" i="9"/>
  <c r="AP30" i="9"/>
  <c r="AP16" i="8"/>
  <c r="N18" i="8"/>
  <c r="AP30" i="8"/>
  <c r="M43" i="8"/>
  <c r="M19" i="10"/>
  <c r="D32" i="10"/>
  <c r="H44" i="10"/>
  <c r="N16" i="6"/>
  <c r="N30" i="6"/>
  <c r="M19" i="12"/>
  <c r="D32" i="12"/>
  <c r="H44" i="12"/>
  <c r="AL44" i="12" s="1"/>
  <c r="AP17" i="9"/>
  <c r="L31" i="9"/>
  <c r="AF31" i="9"/>
  <c r="N27" i="8"/>
  <c r="AR27" i="8" s="1"/>
  <c r="L31" i="8"/>
  <c r="N41" i="8"/>
  <c r="AF43" i="8"/>
  <c r="Q20" i="11"/>
  <c r="N39" i="11"/>
  <c r="L43" i="11"/>
  <c r="N17" i="10"/>
  <c r="AF19" i="10"/>
  <c r="F32" i="10"/>
  <c r="J44" i="10"/>
  <c r="Q20" i="6"/>
  <c r="N39" i="6"/>
  <c r="AR39" i="6" s="1"/>
  <c r="L43" i="6"/>
  <c r="N17" i="12"/>
  <c r="AF19" i="12"/>
  <c r="F32" i="12"/>
  <c r="AJ32" i="12" s="1"/>
  <c r="J44" i="12"/>
  <c r="M31" i="9"/>
  <c r="D32" i="9"/>
  <c r="AH32" i="9" s="1"/>
  <c r="M31" i="8"/>
  <c r="D44" i="8"/>
  <c r="D20" i="10"/>
  <c r="H32" i="10"/>
  <c r="AL32" i="10" s="1"/>
  <c r="D20" i="12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J32" i="14" l="1"/>
  <c r="AR41" i="10"/>
  <c r="AR30" i="10"/>
  <c r="AH20" i="6"/>
  <c r="AR18" i="6"/>
  <c r="AF20" i="9"/>
  <c r="AL44" i="8"/>
  <c r="AL32" i="4"/>
  <c r="AN20" i="14"/>
  <c r="AR18" i="14"/>
  <c r="AR29" i="11"/>
  <c r="AC44" i="10"/>
  <c r="AH44" i="10"/>
  <c r="AN44" i="10"/>
  <c r="AR17" i="10"/>
  <c r="AR30" i="6"/>
  <c r="AL20" i="6"/>
  <c r="AR27" i="12"/>
  <c r="AR29" i="12"/>
  <c r="AH20" i="12"/>
  <c r="AR41" i="9"/>
  <c r="AR28" i="7"/>
  <c r="AQ19" i="7"/>
  <c r="AQ43" i="4"/>
  <c r="AN44" i="4"/>
  <c r="AR30" i="4"/>
  <c r="AR17" i="4"/>
  <c r="AR42" i="14"/>
  <c r="AC32" i="14"/>
  <c r="AH32" i="14"/>
  <c r="AR29" i="14"/>
  <c r="AR16" i="14"/>
  <c r="AJ44" i="11"/>
  <c r="AR16" i="11"/>
  <c r="AQ43" i="10"/>
  <c r="AR39" i="10"/>
  <c r="AF32" i="10"/>
  <c r="AC32" i="10"/>
  <c r="AN20" i="10"/>
  <c r="AL20" i="10"/>
  <c r="AJ20" i="10"/>
  <c r="AR28" i="12"/>
  <c r="AR17" i="12"/>
  <c r="AR15" i="12"/>
  <c r="AR28" i="6"/>
  <c r="AL44" i="6"/>
  <c r="AP43" i="9"/>
  <c r="AQ43" i="9"/>
  <c r="AN44" i="8"/>
  <c r="AR42" i="8"/>
  <c r="AR29" i="8"/>
  <c r="AF32" i="8"/>
  <c r="AJ20" i="8"/>
  <c r="AH32" i="7"/>
  <c r="AH20" i="7"/>
  <c r="AR15" i="7"/>
  <c r="AR17" i="7"/>
  <c r="AR39" i="4"/>
  <c r="AF20" i="4"/>
  <c r="AR40" i="14"/>
  <c r="N32" i="14"/>
  <c r="AR18" i="11"/>
  <c r="AH44" i="6"/>
  <c r="AR16" i="12"/>
  <c r="AP19" i="8"/>
  <c r="AL44" i="7"/>
  <c r="AR42" i="11"/>
  <c r="AR29" i="10"/>
  <c r="AF32" i="12"/>
  <c r="AP31" i="9"/>
  <c r="AQ31" i="9"/>
  <c r="AR27" i="9"/>
  <c r="AR41" i="8"/>
  <c r="AR16" i="8"/>
  <c r="AR18" i="8"/>
  <c r="AR41" i="7"/>
  <c r="AR18" i="7"/>
  <c r="AR17" i="14"/>
  <c r="AP19" i="11"/>
  <c r="AC32" i="11"/>
  <c r="AR30" i="11"/>
  <c r="AR28" i="11"/>
  <c r="AF20" i="10"/>
  <c r="AH32" i="6"/>
  <c r="AJ20" i="12"/>
  <c r="AN44" i="12"/>
  <c r="AL32" i="9"/>
  <c r="AL32" i="8"/>
  <c r="AR17" i="8"/>
  <c r="AR16" i="7"/>
  <c r="AJ44" i="4"/>
  <c r="AJ20" i="7"/>
  <c r="AH20" i="14"/>
  <c r="AR18" i="10"/>
  <c r="AH20" i="11"/>
  <c r="AC20" i="7"/>
  <c r="AR15" i="11"/>
  <c r="AR16" i="6"/>
  <c r="AC20" i="10"/>
  <c r="AP19" i="4"/>
  <c r="AP19" i="12"/>
  <c r="AN20" i="6"/>
  <c r="AR17" i="9"/>
  <c r="AR15" i="9"/>
  <c r="AF20" i="12"/>
  <c r="AC32" i="15"/>
  <c r="AR27" i="14"/>
  <c r="AL32" i="17"/>
  <c r="AR29" i="9"/>
  <c r="AC32" i="9"/>
  <c r="AH44" i="8"/>
  <c r="AP43" i="4"/>
  <c r="AR42" i="10"/>
  <c r="AN44" i="16"/>
  <c r="AH44" i="9"/>
  <c r="AP43" i="7"/>
  <c r="AL32" i="12"/>
  <c r="AQ31" i="6"/>
  <c r="AQ31" i="7"/>
  <c r="AP31" i="10"/>
  <c r="AQ19" i="6"/>
  <c r="AL20" i="12"/>
  <c r="AR39" i="16"/>
  <c r="AC44" i="16"/>
  <c r="AH44" i="16"/>
  <c r="AL32" i="16"/>
  <c r="AP31" i="16"/>
  <c r="AJ20" i="16"/>
  <c r="AR18" i="16"/>
  <c r="AL20" i="16"/>
  <c r="AH44" i="15"/>
  <c r="AC44" i="15"/>
  <c r="AR15" i="15"/>
  <c r="AQ19" i="15"/>
  <c r="AR17" i="15"/>
  <c r="AR18" i="15"/>
  <c r="AJ32" i="15"/>
  <c r="AC20" i="15"/>
  <c r="AQ43" i="14"/>
  <c r="AJ44" i="14"/>
  <c r="AN44" i="14"/>
  <c r="AC44" i="11"/>
  <c r="AP43" i="11"/>
  <c r="AR39" i="11"/>
  <c r="AH44" i="11"/>
  <c r="AL44" i="10"/>
  <c r="AP43" i="10"/>
  <c r="AH20" i="10"/>
  <c r="AR15" i="10"/>
  <c r="AC44" i="6"/>
  <c r="AN44" i="6"/>
  <c r="AR42" i="6"/>
  <c r="AL32" i="6"/>
  <c r="AR15" i="6"/>
  <c r="AP43" i="12"/>
  <c r="AR41" i="12"/>
  <c r="AJ44" i="12"/>
  <c r="AC44" i="12"/>
  <c r="AC32" i="12"/>
  <c r="AH32" i="12"/>
  <c r="AC20" i="12"/>
  <c r="AQ19" i="12"/>
  <c r="AL44" i="9"/>
  <c r="AC44" i="9"/>
  <c r="AC20" i="9"/>
  <c r="AR20" i="9" s="1"/>
  <c r="AQ43" i="8"/>
  <c r="AP43" i="8"/>
  <c r="AC32" i="8"/>
  <c r="AQ31" i="8"/>
  <c r="AL20" i="8"/>
  <c r="AR15" i="8"/>
  <c r="AQ19" i="8"/>
  <c r="AQ43" i="7"/>
  <c r="AR27" i="4"/>
  <c r="AJ20" i="4"/>
  <c r="AR18" i="4"/>
  <c r="AH20" i="4"/>
  <c r="AC20" i="4"/>
  <c r="AR42" i="15"/>
  <c r="AR40" i="11"/>
  <c r="AR40" i="6"/>
  <c r="AP19" i="6"/>
  <c r="AR42" i="12"/>
  <c r="N20" i="9"/>
  <c r="AH20" i="8"/>
  <c r="AR41" i="4"/>
  <c r="AH32" i="4"/>
  <c r="AR28" i="4"/>
  <c r="AJ20" i="17"/>
  <c r="AR15" i="14"/>
  <c r="AP19" i="7"/>
  <c r="AL20" i="14"/>
  <c r="AJ20" i="6"/>
  <c r="AR17" i="6"/>
  <c r="AR18" i="17"/>
  <c r="AC20" i="16"/>
  <c r="AP19" i="14"/>
  <c r="AR16" i="4"/>
  <c r="AJ20" i="9"/>
  <c r="AN20" i="9"/>
  <c r="AP19" i="17"/>
  <c r="AC20" i="6"/>
  <c r="AC20" i="8"/>
  <c r="AN20" i="16"/>
  <c r="AP19" i="15"/>
  <c r="AC20" i="14"/>
  <c r="AL20" i="4"/>
  <c r="AQ19" i="11"/>
  <c r="AQ19" i="4"/>
  <c r="AJ32" i="6"/>
  <c r="AP31" i="14"/>
  <c r="AC32" i="17"/>
  <c r="AR29" i="6"/>
  <c r="AQ31" i="12"/>
  <c r="AH32" i="8"/>
  <c r="AC32" i="6"/>
  <c r="AR28" i="8"/>
  <c r="AQ31" i="17"/>
  <c r="AP43" i="6"/>
  <c r="AC44" i="8"/>
  <c r="AN44" i="11"/>
  <c r="AQ43" i="16"/>
  <c r="AP43" i="14"/>
  <c r="AR39" i="9"/>
  <c r="AC44" i="7"/>
  <c r="AH44" i="7"/>
  <c r="AC44" i="4"/>
  <c r="AR39" i="15"/>
  <c r="AF44" i="12"/>
  <c r="AR40" i="10"/>
  <c r="AC44" i="14"/>
  <c r="AR40" i="15"/>
  <c r="AF44" i="9"/>
  <c r="AR40" i="7"/>
  <c r="AQ43" i="15"/>
  <c r="AR17" i="16"/>
  <c r="AQ19" i="16"/>
  <c r="N20" i="7"/>
  <c r="AF20" i="7"/>
  <c r="N44" i="8"/>
  <c r="N44" i="15"/>
  <c r="AH44" i="4"/>
  <c r="N44" i="4"/>
  <c r="N32" i="15"/>
  <c r="AQ31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AQ31" i="16"/>
  <c r="N20" i="16"/>
  <c r="AF20" i="16"/>
  <c r="AR29" i="4"/>
  <c r="AF32" i="11"/>
  <c r="N32" i="11"/>
  <c r="AH32" i="10"/>
  <c r="N32" i="10"/>
  <c r="AP31" i="8"/>
  <c r="AQ19" i="10"/>
  <c r="N20" i="8"/>
  <c r="AP31" i="6"/>
  <c r="AQ43" i="6"/>
  <c r="AH20" i="15"/>
  <c r="N20" i="15"/>
  <c r="N44" i="10"/>
  <c r="AF44" i="10"/>
  <c r="AQ43" i="11"/>
  <c r="N44" i="6"/>
  <c r="N32" i="9"/>
  <c r="AF20" i="8"/>
  <c r="N20" i="11"/>
  <c r="AF20" i="11"/>
  <c r="N20" i="14"/>
  <c r="AF20" i="14"/>
  <c r="AR15" i="4"/>
  <c r="AQ31" i="11"/>
  <c r="N32" i="4"/>
  <c r="N20" i="4"/>
  <c r="AF20" i="6"/>
  <c r="AH20" i="16"/>
  <c r="AP19" i="10"/>
  <c r="N20" i="6"/>
  <c r="N20" i="17"/>
  <c r="AQ31" i="10"/>
  <c r="N44" i="16"/>
  <c r="AC32" i="4"/>
  <c r="N44" i="7"/>
  <c r="N20" i="10"/>
  <c r="AJ32" i="10"/>
  <c r="N20" i="12"/>
  <c r="N44" i="12"/>
  <c r="AP31" i="4"/>
  <c r="N32" i="7"/>
  <c r="AF32" i="7"/>
  <c r="AF32" i="14"/>
  <c r="AF44" i="7"/>
  <c r="AJ32" i="11"/>
  <c r="AQ31" i="4"/>
  <c r="N44" i="9"/>
  <c r="AQ19" i="17"/>
  <c r="AP31" i="11"/>
  <c r="AF44" i="15"/>
  <c r="AQ31" i="14"/>
  <c r="AR29" i="7"/>
  <c r="AL44" i="4"/>
  <c r="AR32" i="14" l="1"/>
  <c r="AR20" i="15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<sst xmlns="http://schemas.openxmlformats.org/spreadsheetml/2006/main" count="3300" uniqueCount="40">
  <si>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</si>
  <si>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</si>
  <si>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</si>
  <si>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</si>
  <si>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</si>
  <si>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</si>
  <si>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</si>
  <si>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</si>
  <si>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</si>
  <si>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</si>
  <si>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</si>
  <si>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</si>
  <si>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</si>
  <si>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</si>
  <si>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</si>
  <si>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</si>
  <si>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</si>
  <si>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</si>
  <si>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</si>
  <si>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</si>
  <si>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</si>
  <si>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</si>
  <si>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</si>
  <si>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</si>
  <si>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</si>
  <si>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</si>
  <si>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</si>
  <si>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</si>
  <si>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</si>
  <si>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</si>
  <si>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</si>
  <si>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</si>
  <si>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</si>
  <si>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</si>
  <si>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</si>
  <si>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</si>
  <si>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</si>
  <si>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de Hussmanns, estado de Quintana Roo, primer trimestre de 2016</t>
  </si>
  <si>
    <t>https://www.inegi.org.mx/programas/enoe/15ymas/#microdatos</t>
  </si>
  <si>
    <t>2008 T4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</si>
</sst>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</borders>
  <cellStyleXfs count="52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3">
    <xf numFmtId="0" fontId="0" fillId="0" borderId="0" xfId="0"/>
    <xf numFmtId="3" fontId="8" fillId="3" borderId="24" xfId="2" applyNumberFormat="1" applyFont="1" applyFill="1" applyBorder="1" applyAlignment="1">
      <alignment horizontal="center" vertical="center"/>
    </xf>
    <xf numFmtId="3" fontId="7" fillId="2" borderId="0" xfId="2" applyNumberFormat="1" applyFont="1" applyAlignment="1">
      <alignment vertical="center"/>
    </xf>
    <xf numFmtId="3" fontId="6" fillId="0" borderId="21" xfId="3" applyNumberFormat="1" applyFont="1" applyFill="1" applyBorder="1" applyAlignment="1">
      <alignment horizontal="center" vertical="center"/>
    </xf>
    <xf numFmtId="3" fontId="9" fillId="0" borderId="21" xfId="3" applyNumberFormat="1" applyFont="1" applyFill="1" applyBorder="1" applyAlignment="1">
      <alignment horizontal="center" vertical="center"/>
    </xf>
    <xf numFmtId="3" fontId="7" fillId="2" borderId="7" xfId="2" applyNumberFormat="1" applyFont="1" applyBorder="1" applyAlignment="1">
      <alignment vertical="center"/>
    </xf>
    <xf numFmtId="0" fontId="4" fillId="2" borderId="20" xfId="2" applyFont="1" applyBorder="1" applyAlignment="1">
      <alignment vertical="center" wrapText="1"/>
    </xf>
    <xf numFmtId="0" fontId="4" fillId="2" borderId="22" xfId="2" applyFont="1" applyBorder="1" applyAlignment="1">
      <alignment vertical="center" wrapText="1"/>
    </xf>
    <xf numFmtId="0" fontId="4" fillId="3" borderId="18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10" fillId="0" borderId="0" xfId="0" applyFont="1"/>
    <xf numFmtId="17" fontId="0" fillId="0" borderId="0" xfId="0" applyNumberFormat="1"/>
    <xf numFmtId="0" fontId="11" fillId="0" borderId="0" xfId="0" applyFont="1"/>
    <xf numFmtId="0" fontId="10" fillId="2" borderId="0" xfId="1" applyFont="1"/>
    <xf numFmtId="0" fontId="1" fillId="2" borderId="0" xfId="1"/>
    <xf numFmtId="17" fontId="1" fillId="2" borderId="0" xfId="1" applyNumberFormat="1"/>
    <xf numFmtId="0" fontId="0" fillId="2" borderId="0" xfId="1" applyFont="1" applyAlignment="1">
      <alignment horizontal="right"/>
    </xf>
    <xf numFmtId="0" fontId="1" fillId="0" borderId="0" xfId="1" applyFill="1"/>
    <xf numFmtId="0" fontId="0" fillId="0" borderId="0" xfId="1" applyFont="1" applyFill="1" applyAlignment="1">
      <alignment horizontal="right"/>
    </xf>
    <xf numFmtId="17" fontId="1" fillId="0" borderId="0" xfId="1" applyNumberFormat="1" applyFill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164" fontId="6" fillId="3" borderId="22" xfId="3" applyNumberFormat="1" applyFont="1" applyFill="1" applyBorder="1" applyAlignment="1">
      <alignment horizontal="center" vertical="center"/>
    </xf>
    <xf numFmtId="164" fontId="6" fillId="3" borderId="23" xfId="3" applyNumberFormat="1" applyFont="1" applyFill="1" applyBorder="1" applyAlignment="1">
      <alignment horizontal="center" vertical="center"/>
    </xf>
    <xf numFmtId="0" fontId="4" fillId="3" borderId="6" xfId="2" applyFont="1" applyFill="1" applyBorder="1" applyAlignment="1">
      <alignment horizontal="center" vertical="center" wrapText="1"/>
    </xf>
    <xf numFmtId="0" fontId="4" fillId="3" borderId="13" xfId="2" applyFont="1" applyFill="1" applyBorder="1" applyAlignment="1">
      <alignment horizontal="center" vertical="center" wrapText="1"/>
    </xf>
    <xf numFmtId="0" fontId="4" fillId="3" borderId="25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1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8" xfId="2" applyFont="1" applyBorder="1" applyAlignment="1">
      <alignment horizontal="center" vertical="center" wrapText="1"/>
    </xf>
    <xf numFmtId="0" fontId="4" fillId="2" borderId="19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3" fontId="6" fillId="3" borderId="22" xfId="3" applyNumberFormat="1" applyFont="1" applyFill="1" applyBorder="1" applyAlignment="1">
      <alignment horizontal="center" vertical="center"/>
    </xf>
    <xf numFmtId="3" fontId="6" fillId="3" borderId="23" xfId="3" applyNumberFormat="1" applyFont="1" applyFill="1" applyBorder="1" applyAlignment="1">
      <alignment horizontal="center" vertical="center"/>
    </xf>
  </cellXfs>
  <cellStyles count="52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  <cellStyle name="style1730305293665" xfId="46" xr:uid="{34FD8A30-FC2D-4D62-A9D4-8F92E823C8DB}"/>
    <cellStyle name="style1730305293712" xfId="48" xr:uid="{61301B63-2C22-48A3-8C79-E35C754E5420}"/>
    <cellStyle name="style1730305293781" xfId="49" xr:uid="{A3497F6B-AF9B-4ECA-86D2-F283F6C7478B}"/>
    <cellStyle name="style1730305293828" xfId="50" xr:uid="{E71D54C6-D569-432C-B2A9-60F73E86A9D8}"/>
    <cellStyle name="style1730305295216" xfId="47" xr:uid="{69BF95EF-2EE9-43AB-9330-5609568F2416}"/>
    <cellStyle name="style1730305295755" xfId="51" xr:uid="{6C3ACE48-7136-4F06-8979-D4B26164ABF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42578125" bestFit="1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38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8601400</v>
      </c>
      <c r="C15" s="4"/>
      <c r="D15" s="4">
        <v>4361330</v>
      </c>
      <c r="E15" s="4"/>
      <c r="F15" s="4">
        <v>1888560</v>
      </c>
      <c r="G15" s="4"/>
      <c r="H15" s="4">
        <v>11069995.000000002</v>
      </c>
      <c r="I15" s="4"/>
      <c r="J15" s="4">
        <v>0</v>
      </c>
      <c r="K15" s="4"/>
      <c r="L15" s="3">
        <f t="shared" ref="L15:M18" si="0">B15+D15+F15+H15+J15</f>
        <v>25921285</v>
      </c>
      <c r="M15" s="3">
        <f t="shared" si="0"/>
        <v>0</v>
      </c>
      <c r="N15" s="4">
        <f>L15+M15</f>
        <v>25921285</v>
      </c>
      <c r="P15" s="6" t="s">
        <v>12</v>
      </c>
      <c r="Q15" s="4">
        <v>1894</v>
      </c>
      <c r="R15" s="4">
        <v>0</v>
      </c>
      <c r="S15" s="4">
        <v>953</v>
      </c>
      <c r="T15" s="4">
        <v>0</v>
      </c>
      <c r="U15" s="4">
        <v>331</v>
      </c>
      <c r="V15" s="4">
        <v>0</v>
      </c>
      <c r="W15" s="4">
        <v>2156</v>
      </c>
      <c r="X15" s="4">
        <v>0</v>
      </c>
      <c r="Y15" s="4">
        <v>70</v>
      </c>
      <c r="Z15" s="4">
        <v>0</v>
      </c>
      <c r="AA15" s="3">
        <f t="shared" ref="AA15:AB19" si="1">Q15+S15+U15+W15+Y15</f>
        <v>5404</v>
      </c>
      <c r="AB15" s="3">
        <f t="shared" si="1"/>
        <v>0</v>
      </c>
      <c r="AC15" s="4">
        <f>AA15+AB15</f>
        <v>5404</v>
      </c>
      <c r="AE15" s="6" t="s">
        <v>12</v>
      </c>
      <c r="AF15" s="4">
        <f t="shared" ref="AF15:AR18" si="2">IFERROR(B15/Q15, "N.A.")</f>
        <v>4541.3938753959874</v>
      </c>
      <c r="AG15" s="4" t="str">
        <f t="shared" si="2"/>
        <v>N.A.</v>
      </c>
      <c r="AH15" s="4">
        <f t="shared" si="2"/>
        <v>4576.4218258132214</v>
      </c>
      <c r="AI15" s="4" t="str">
        <f t="shared" si="2"/>
        <v>N.A.</v>
      </c>
      <c r="AJ15" s="4">
        <f t="shared" si="2"/>
        <v>5705.6193353474318</v>
      </c>
      <c r="AK15" s="4" t="str">
        <f t="shared" si="2"/>
        <v>N.A.</v>
      </c>
      <c r="AL15" s="4">
        <f t="shared" si="2"/>
        <v>5134.5060296846023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4796.6848630643972</v>
      </c>
      <c r="AQ15" s="4" t="str">
        <f t="shared" si="2"/>
        <v>N.A.</v>
      </c>
      <c r="AR15" s="4">
        <f t="shared" si="2"/>
        <v>4796.6848630643972</v>
      </c>
    </row>
    <row r="16" spans="1:44" ht="15.75" customHeight="1" thickBot="1" x14ac:dyDescent="0.3">
      <c r="A16" s="6" t="s">
        <v>13</v>
      </c>
      <c r="B16" s="4">
        <v>2068550.0000000002</v>
      </c>
      <c r="C16" s="4">
        <v>603720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2068550.0000000002</v>
      </c>
      <c r="M16" s="3">
        <f t="shared" si="0"/>
        <v>603720</v>
      </c>
      <c r="N16" s="4">
        <f>L16+M16</f>
        <v>2672270</v>
      </c>
      <c r="P16" s="6" t="s">
        <v>13</v>
      </c>
      <c r="Q16" s="4">
        <v>665</v>
      </c>
      <c r="R16" s="4">
        <v>117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665</v>
      </c>
      <c r="AB16" s="3">
        <f t="shared" si="1"/>
        <v>117</v>
      </c>
      <c r="AC16" s="4">
        <f>AA16+AB16</f>
        <v>782</v>
      </c>
      <c r="AE16" s="6" t="s">
        <v>13</v>
      </c>
      <c r="AF16" s="4">
        <f t="shared" si="2"/>
        <v>3110.6015037593988</v>
      </c>
      <c r="AG16" s="4">
        <f t="shared" si="2"/>
        <v>5160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3110.6015037593988</v>
      </c>
      <c r="AQ16" s="4">
        <f t="shared" si="2"/>
        <v>5160</v>
      </c>
      <c r="AR16" s="4">
        <f t="shared" si="2"/>
        <v>3417.2250639386189</v>
      </c>
    </row>
    <row r="17" spans="1:44" ht="15.75" customHeight="1" thickBot="1" x14ac:dyDescent="0.3">
      <c r="A17" s="6" t="s">
        <v>14</v>
      </c>
      <c r="B17" s="4">
        <v>20599234.999999993</v>
      </c>
      <c r="C17" s="4">
        <v>69785250.99999997</v>
      </c>
      <c r="D17" s="4">
        <v>5573720</v>
      </c>
      <c r="E17" s="4">
        <v>2108680</v>
      </c>
      <c r="F17" s="4"/>
      <c r="G17" s="4">
        <v>9297599.9999999981</v>
      </c>
      <c r="H17" s="4"/>
      <c r="I17" s="4">
        <v>1299030</v>
      </c>
      <c r="J17" s="4">
        <v>0</v>
      </c>
      <c r="K17" s="4"/>
      <c r="L17" s="3">
        <f t="shared" si="0"/>
        <v>26172954.999999993</v>
      </c>
      <c r="M17" s="3">
        <f t="shared" si="0"/>
        <v>82490560.99999997</v>
      </c>
      <c r="N17" s="4">
        <f>L17+M17</f>
        <v>108663515.99999997</v>
      </c>
      <c r="P17" s="6" t="s">
        <v>14</v>
      </c>
      <c r="Q17" s="4">
        <v>3780</v>
      </c>
      <c r="R17" s="4">
        <v>11249</v>
      </c>
      <c r="S17" s="4">
        <v>897</v>
      </c>
      <c r="T17" s="4">
        <v>226</v>
      </c>
      <c r="U17" s="4">
        <v>0</v>
      </c>
      <c r="V17" s="4">
        <v>562</v>
      </c>
      <c r="W17" s="4">
        <v>0</v>
      </c>
      <c r="X17" s="4">
        <v>477</v>
      </c>
      <c r="Y17" s="4">
        <v>529</v>
      </c>
      <c r="Z17" s="4">
        <v>0</v>
      </c>
      <c r="AA17" s="3">
        <f t="shared" si="1"/>
        <v>5206</v>
      </c>
      <c r="AB17" s="3">
        <f t="shared" si="1"/>
        <v>12514</v>
      </c>
      <c r="AC17" s="4">
        <f>AA17+AB17</f>
        <v>17720</v>
      </c>
      <c r="AE17" s="6" t="s">
        <v>14</v>
      </c>
      <c r="AF17" s="4">
        <f t="shared" si="2"/>
        <v>5449.5330687830665</v>
      </c>
      <c r="AG17" s="4">
        <f t="shared" si="2"/>
        <v>6203.6848608765195</v>
      </c>
      <c r="AH17" s="4">
        <f t="shared" si="2"/>
        <v>6213.7346711259752</v>
      </c>
      <c r="AI17" s="4">
        <f t="shared" si="2"/>
        <v>9330.4424778761058</v>
      </c>
      <c r="AJ17" s="4" t="str">
        <f t="shared" si="2"/>
        <v>N.A.</v>
      </c>
      <c r="AK17" s="4">
        <f t="shared" si="2"/>
        <v>16543.77224199288</v>
      </c>
      <c r="AL17" s="4" t="str">
        <f t="shared" si="2"/>
        <v>N.A.</v>
      </c>
      <c r="AM17" s="4">
        <f t="shared" si="2"/>
        <v>2723.3333333333335</v>
      </c>
      <c r="AN17" s="4">
        <f t="shared" si="2"/>
        <v>0</v>
      </c>
      <c r="AO17" s="4" t="str">
        <f t="shared" si="2"/>
        <v>N.A.</v>
      </c>
      <c r="AP17" s="4">
        <f t="shared" si="2"/>
        <v>5027.4596619285421</v>
      </c>
      <c r="AQ17" s="4">
        <f t="shared" si="2"/>
        <v>6591.8619945660839</v>
      </c>
      <c r="AR17" s="4">
        <f t="shared" si="2"/>
        <v>6132.2525959367931</v>
      </c>
    </row>
    <row r="18" spans="1:44" ht="15.75" customHeight="1" thickBot="1" x14ac:dyDescent="0.3">
      <c r="A18" s="6" t="s">
        <v>15</v>
      </c>
      <c r="B18" s="4">
        <v>1204000</v>
      </c>
      <c r="C18" s="4"/>
      <c r="D18" s="4">
        <v>842800</v>
      </c>
      <c r="E18" s="4"/>
      <c r="F18" s="4"/>
      <c r="G18" s="4"/>
      <c r="H18" s="4"/>
      <c r="I18" s="4"/>
      <c r="J18" s="4"/>
      <c r="K18" s="4"/>
      <c r="L18" s="3">
        <f t="shared" si="0"/>
        <v>2046800</v>
      </c>
      <c r="M18" s="3">
        <f t="shared" si="0"/>
        <v>0</v>
      </c>
      <c r="N18" s="4">
        <f>L18+M18</f>
        <v>2046800</v>
      </c>
      <c r="P18" s="6" t="s">
        <v>15</v>
      </c>
      <c r="Q18" s="4">
        <v>140</v>
      </c>
      <c r="R18" s="4">
        <v>0</v>
      </c>
      <c r="S18" s="4">
        <v>196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336</v>
      </c>
      <c r="AB18" s="3">
        <f t="shared" si="1"/>
        <v>0</v>
      </c>
      <c r="AC18" s="4">
        <f>AA18+AB18</f>
        <v>336</v>
      </c>
      <c r="AE18" s="6" t="s">
        <v>15</v>
      </c>
      <c r="AF18" s="4">
        <f t="shared" si="2"/>
        <v>8600</v>
      </c>
      <c r="AG18" s="4" t="str">
        <f t="shared" si="2"/>
        <v>N.A.</v>
      </c>
      <c r="AH18" s="4">
        <f t="shared" si="2"/>
        <v>4300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6091.666666666667</v>
      </c>
      <c r="AQ18" s="4" t="str">
        <f t="shared" si="2"/>
        <v>N.A.</v>
      </c>
      <c r="AR18" s="4">
        <f t="shared" si="2"/>
        <v>6091.666666666667</v>
      </c>
    </row>
    <row r="19" spans="1:44" ht="15.75" customHeight="1" thickBot="1" x14ac:dyDescent="0.3">
      <c r="A19" s="7" t="s">
        <v>16</v>
      </c>
      <c r="B19" s="4">
        <v>32473185</v>
      </c>
      <c r="C19" s="4">
        <v>70388970.999999985</v>
      </c>
      <c r="D19" s="4">
        <v>10777850</v>
      </c>
      <c r="E19" s="4">
        <v>2108680</v>
      </c>
      <c r="F19" s="4">
        <v>1888560</v>
      </c>
      <c r="G19" s="4">
        <v>9297599.9999999981</v>
      </c>
      <c r="H19" s="4">
        <v>11069995.000000002</v>
      </c>
      <c r="I19" s="4">
        <v>1299030</v>
      </c>
      <c r="J19" s="4">
        <v>0</v>
      </c>
      <c r="K19" s="4"/>
      <c r="L19" s="3">
        <f t="shared" ref="L19:M19" si="3">SUM(L15:L18)</f>
        <v>56209589.999999993</v>
      </c>
      <c r="M19" s="3">
        <f t="shared" si="3"/>
        <v>83094280.99999997</v>
      </c>
      <c r="N19" s="4"/>
      <c r="P19" s="7" t="s">
        <v>16</v>
      </c>
      <c r="Q19" s="4">
        <v>6479</v>
      </c>
      <c r="R19" s="4">
        <v>11366</v>
      </c>
      <c r="S19" s="4">
        <v>2046</v>
      </c>
      <c r="T19" s="4">
        <v>226</v>
      </c>
      <c r="U19" s="4">
        <v>331</v>
      </c>
      <c r="V19" s="4">
        <v>562</v>
      </c>
      <c r="W19" s="4">
        <v>2156</v>
      </c>
      <c r="X19" s="4">
        <v>477</v>
      </c>
      <c r="Y19" s="4">
        <v>599</v>
      </c>
      <c r="Z19" s="4">
        <v>0</v>
      </c>
      <c r="AA19" s="3">
        <f t="shared" si="1"/>
        <v>11611</v>
      </c>
      <c r="AB19" s="3">
        <f t="shared" si="1"/>
        <v>12631</v>
      </c>
      <c r="AC19" s="4"/>
      <c r="AE19" s="7" t="s">
        <v>16</v>
      </c>
      <c r="AF19" s="4">
        <f t="shared" ref="AF19:AQ19" si="4">IFERROR(B19/Q19, "N.A.")</f>
        <v>5012.0674486803518</v>
      </c>
      <c r="AG19" s="4">
        <f t="shared" si="4"/>
        <v>6192.9413162062274</v>
      </c>
      <c r="AH19" s="4">
        <f t="shared" si="4"/>
        <v>5267.7663734115349</v>
      </c>
      <c r="AI19" s="4">
        <f t="shared" si="4"/>
        <v>9330.4424778761058</v>
      </c>
      <c r="AJ19" s="4">
        <f t="shared" si="4"/>
        <v>5705.6193353474318</v>
      </c>
      <c r="AK19" s="4">
        <f t="shared" si="4"/>
        <v>16543.77224199288</v>
      </c>
      <c r="AL19" s="4">
        <f t="shared" si="4"/>
        <v>5134.5060296846023</v>
      </c>
      <c r="AM19" s="4">
        <f t="shared" si="4"/>
        <v>2723.3333333333335</v>
      </c>
      <c r="AN19" s="4">
        <f t="shared" si="4"/>
        <v>0</v>
      </c>
      <c r="AO19" s="4" t="str">
        <f t="shared" si="4"/>
        <v>N.A.</v>
      </c>
      <c r="AP19" s="4">
        <f t="shared" si="4"/>
        <v>4841.0636465420712</v>
      </c>
      <c r="AQ19" s="4">
        <f t="shared" si="4"/>
        <v>6578.598764943391</v>
      </c>
      <c r="AR19" s="4"/>
    </row>
    <row r="20" spans="1:44" ht="15.75" thickBot="1" x14ac:dyDescent="0.3">
      <c r="A20" s="8" t="s">
        <v>0</v>
      </c>
      <c r="B20" s="41">
        <f>B19+C19</f>
        <v>102862155.99999999</v>
      </c>
      <c r="C20" s="42"/>
      <c r="D20" s="41">
        <f>D19+E19</f>
        <v>12886530</v>
      </c>
      <c r="E20" s="42"/>
      <c r="F20" s="41">
        <f>F19+G19</f>
        <v>11186159.999999998</v>
      </c>
      <c r="G20" s="42"/>
      <c r="H20" s="41">
        <f>H19+I19</f>
        <v>12369025.000000002</v>
      </c>
      <c r="I20" s="42"/>
      <c r="J20" s="41">
        <f>J19+K19</f>
        <v>0</v>
      </c>
      <c r="K20" s="42"/>
      <c r="L20" s="5"/>
      <c r="M20" s="2"/>
      <c r="N20" s="1">
        <f>B20+D20+F20+H20+J20</f>
        <v>139303871</v>
      </c>
      <c r="P20" s="8" t="s">
        <v>0</v>
      </c>
      <c r="Q20" s="41">
        <f>Q19+R19</f>
        <v>17845</v>
      </c>
      <c r="R20" s="42"/>
      <c r="S20" s="41">
        <f>S19+T19</f>
        <v>2272</v>
      </c>
      <c r="T20" s="42"/>
      <c r="U20" s="41">
        <f>U19+V19</f>
        <v>893</v>
      </c>
      <c r="V20" s="42"/>
      <c r="W20" s="41">
        <f>W19+X19</f>
        <v>2633</v>
      </c>
      <c r="X20" s="42"/>
      <c r="Y20" s="41">
        <f>Y19+Z19</f>
        <v>599</v>
      </c>
      <c r="Z20" s="42"/>
      <c r="AA20" s="5"/>
      <c r="AB20" s="2"/>
      <c r="AC20" s="1">
        <f>Q20+S20+U20+W20+Y20</f>
        <v>24242</v>
      </c>
      <c r="AE20" s="8" t="s">
        <v>0</v>
      </c>
      <c r="AF20" s="22">
        <f>IFERROR(B20/Q20,"N.A.")</f>
        <v>5764.2003922667409</v>
      </c>
      <c r="AG20" s="23"/>
      <c r="AH20" s="22">
        <f>IFERROR(D20/S20,"N.A.")</f>
        <v>5671.8882042253517</v>
      </c>
      <c r="AI20" s="23"/>
      <c r="AJ20" s="22">
        <f>IFERROR(F20/U20,"N.A.")</f>
        <v>12526.494960806269</v>
      </c>
      <c r="AK20" s="23"/>
      <c r="AL20" s="22">
        <f>IFERROR(H20/W20,"N.A.")</f>
        <v>4697.6927459172057</v>
      </c>
      <c r="AM20" s="23"/>
      <c r="AN20" s="22">
        <f>IFERROR(J20/Y20,"N.A.")</f>
        <v>0</v>
      </c>
      <c r="AO20" s="23"/>
      <c r="AP20" s="5"/>
      <c r="AQ20" s="2"/>
      <c r="AR20" s="4">
        <f>IFERROR(N20/AC20, "N.A.")</f>
        <v>5746.3852404917088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8601400</v>
      </c>
      <c r="C27" s="4"/>
      <c r="D27" s="4">
        <v>4361330</v>
      </c>
      <c r="E27" s="4"/>
      <c r="F27" s="4">
        <v>1888560</v>
      </c>
      <c r="G27" s="4"/>
      <c r="H27" s="4">
        <v>10408434.999999998</v>
      </c>
      <c r="I27" s="4"/>
      <c r="J27" s="4"/>
      <c r="K27" s="4"/>
      <c r="L27" s="3">
        <f t="shared" ref="L27:M31" si="5">B27+D27+F27+H27+J27</f>
        <v>25259725</v>
      </c>
      <c r="M27" s="3">
        <f t="shared" si="5"/>
        <v>0</v>
      </c>
      <c r="N27" s="4">
        <f>L27+M27</f>
        <v>25259725</v>
      </c>
      <c r="P27" s="6" t="s">
        <v>12</v>
      </c>
      <c r="Q27" s="4">
        <v>1894</v>
      </c>
      <c r="R27" s="4">
        <v>0</v>
      </c>
      <c r="S27" s="4">
        <v>953</v>
      </c>
      <c r="T27" s="4">
        <v>0</v>
      </c>
      <c r="U27" s="4">
        <v>331</v>
      </c>
      <c r="V27" s="4">
        <v>0</v>
      </c>
      <c r="W27" s="4">
        <v>1710</v>
      </c>
      <c r="X27" s="4">
        <v>0</v>
      </c>
      <c r="Y27" s="4">
        <v>0</v>
      </c>
      <c r="Z27" s="4">
        <v>0</v>
      </c>
      <c r="AA27" s="3">
        <f t="shared" ref="AA27:AB31" si="6">Q27+S27+U27+W27+Y27</f>
        <v>4888</v>
      </c>
      <c r="AB27" s="3">
        <f t="shared" si="6"/>
        <v>0</v>
      </c>
      <c r="AC27" s="4">
        <f>AA27+AB27</f>
        <v>4888</v>
      </c>
      <c r="AE27" s="6" t="s">
        <v>12</v>
      </c>
      <c r="AF27" s="4">
        <f t="shared" ref="AF27:AR30" si="7">IFERROR(B27/Q27, "N.A.")</f>
        <v>4541.3938753959874</v>
      </c>
      <c r="AG27" s="4" t="str">
        <f t="shared" si="7"/>
        <v>N.A.</v>
      </c>
      <c r="AH27" s="4">
        <f t="shared" si="7"/>
        <v>4576.4218258132214</v>
      </c>
      <c r="AI27" s="4" t="str">
        <f t="shared" si="7"/>
        <v>N.A.</v>
      </c>
      <c r="AJ27" s="4">
        <f t="shared" si="7"/>
        <v>5705.6193353474318</v>
      </c>
      <c r="AK27" s="4" t="str">
        <f t="shared" si="7"/>
        <v>N.A.</v>
      </c>
      <c r="AL27" s="4">
        <f t="shared" si="7"/>
        <v>6086.8040935672507</v>
      </c>
      <c r="AM27" s="4" t="str">
        <f t="shared" si="7"/>
        <v>N.A.</v>
      </c>
      <c r="AN27" s="4" t="str">
        <f t="shared" si="7"/>
        <v>N.A.</v>
      </c>
      <c r="AO27" s="4" t="str">
        <f t="shared" si="7"/>
        <v>N.A.</v>
      </c>
      <c r="AP27" s="4">
        <f t="shared" si="7"/>
        <v>5167.7015139116202</v>
      </c>
      <c r="AQ27" s="4" t="str">
        <f t="shared" si="7"/>
        <v>N.A.</v>
      </c>
      <c r="AR27" s="4">
        <f t="shared" si="7"/>
        <v>5167.7015139116202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4">
        <f>AA28+AB28</f>
        <v>0</v>
      </c>
      <c r="AE28" s="6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4" t="str">
        <f t="shared" si="7"/>
        <v>N.A.</v>
      </c>
    </row>
    <row r="29" spans="1:44" ht="15.75" customHeight="1" thickBot="1" x14ac:dyDescent="0.3">
      <c r="A29" s="6" t="s">
        <v>14</v>
      </c>
      <c r="B29" s="4">
        <v>16627811</v>
      </c>
      <c r="C29" s="4">
        <v>50702965.999999993</v>
      </c>
      <c r="D29" s="4">
        <v>5573720</v>
      </c>
      <c r="E29" s="4">
        <v>2108680</v>
      </c>
      <c r="F29" s="4"/>
      <c r="G29" s="4">
        <v>9297600</v>
      </c>
      <c r="H29" s="4"/>
      <c r="I29" s="4">
        <v>1299030</v>
      </c>
      <c r="J29" s="4">
        <v>0</v>
      </c>
      <c r="K29" s="4"/>
      <c r="L29" s="3">
        <f t="shared" si="5"/>
        <v>22201531</v>
      </c>
      <c r="M29" s="3">
        <f t="shared" si="5"/>
        <v>63408275.999999993</v>
      </c>
      <c r="N29" s="4">
        <f>L29+M29</f>
        <v>85609807</v>
      </c>
      <c r="P29" s="6" t="s">
        <v>14</v>
      </c>
      <c r="Q29" s="4">
        <v>2727</v>
      </c>
      <c r="R29" s="4">
        <v>6791</v>
      </c>
      <c r="S29" s="4">
        <v>897</v>
      </c>
      <c r="T29" s="4">
        <v>226</v>
      </c>
      <c r="U29" s="4">
        <v>0</v>
      </c>
      <c r="V29" s="4">
        <v>406</v>
      </c>
      <c r="W29" s="4">
        <v>0</v>
      </c>
      <c r="X29" s="4">
        <v>477</v>
      </c>
      <c r="Y29" s="4">
        <v>117</v>
      </c>
      <c r="Z29" s="4">
        <v>0</v>
      </c>
      <c r="AA29" s="3">
        <f t="shared" si="6"/>
        <v>3741</v>
      </c>
      <c r="AB29" s="3">
        <f t="shared" si="6"/>
        <v>7900</v>
      </c>
      <c r="AC29" s="4">
        <f>AA29+AB29</f>
        <v>11641</v>
      </c>
      <c r="AE29" s="6" t="s">
        <v>14</v>
      </c>
      <c r="AF29" s="4">
        <f t="shared" si="7"/>
        <v>6097.4737807114043</v>
      </c>
      <c r="AG29" s="4">
        <f t="shared" si="7"/>
        <v>7466.2002650566919</v>
      </c>
      <c r="AH29" s="4">
        <f t="shared" si="7"/>
        <v>6213.7346711259752</v>
      </c>
      <c r="AI29" s="4">
        <f t="shared" si="7"/>
        <v>9330.4424778761058</v>
      </c>
      <c r="AJ29" s="4" t="str">
        <f t="shared" si="7"/>
        <v>N.A.</v>
      </c>
      <c r="AK29" s="4">
        <f t="shared" si="7"/>
        <v>22900.492610837438</v>
      </c>
      <c r="AL29" s="4" t="str">
        <f t="shared" si="7"/>
        <v>N.A.</v>
      </c>
      <c r="AM29" s="4">
        <f t="shared" si="7"/>
        <v>2723.3333333333335</v>
      </c>
      <c r="AN29" s="4">
        <f t="shared" si="7"/>
        <v>0</v>
      </c>
      <c r="AO29" s="4" t="str">
        <f t="shared" si="7"/>
        <v>N.A.</v>
      </c>
      <c r="AP29" s="4">
        <f t="shared" si="7"/>
        <v>5934.6514300989038</v>
      </c>
      <c r="AQ29" s="4">
        <f t="shared" si="7"/>
        <v>8026.3640506329102</v>
      </c>
      <c r="AR29" s="4">
        <f t="shared" si="7"/>
        <v>7354.1626148956275</v>
      </c>
    </row>
    <row r="30" spans="1:44" ht="15.75" customHeight="1" thickBot="1" x14ac:dyDescent="0.3">
      <c r="A30" s="6" t="s">
        <v>15</v>
      </c>
      <c r="B30" s="4">
        <v>1204000</v>
      </c>
      <c r="C30" s="4"/>
      <c r="D30" s="4">
        <v>842800</v>
      </c>
      <c r="E30" s="4"/>
      <c r="F30" s="4"/>
      <c r="G30" s="4"/>
      <c r="H30" s="4"/>
      <c r="I30" s="4"/>
      <c r="J30" s="4"/>
      <c r="K30" s="4"/>
      <c r="L30" s="3">
        <f t="shared" si="5"/>
        <v>2046800</v>
      </c>
      <c r="M30" s="3">
        <f t="shared" si="5"/>
        <v>0</v>
      </c>
      <c r="N30" s="4">
        <f>L30+M30</f>
        <v>2046800</v>
      </c>
      <c r="P30" s="6" t="s">
        <v>15</v>
      </c>
      <c r="Q30" s="4">
        <v>140</v>
      </c>
      <c r="R30" s="4">
        <v>0</v>
      </c>
      <c r="S30" s="4">
        <v>196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3">
        <f t="shared" si="6"/>
        <v>336</v>
      </c>
      <c r="AB30" s="3">
        <f t="shared" si="6"/>
        <v>0</v>
      </c>
      <c r="AC30" s="4">
        <f>AA30+AB30</f>
        <v>336</v>
      </c>
      <c r="AE30" s="6" t="s">
        <v>15</v>
      </c>
      <c r="AF30" s="4">
        <f t="shared" si="7"/>
        <v>8600</v>
      </c>
      <c r="AG30" s="4" t="str">
        <f t="shared" si="7"/>
        <v>N.A.</v>
      </c>
      <c r="AH30" s="4">
        <f t="shared" si="7"/>
        <v>4300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 t="str">
        <f t="shared" si="7"/>
        <v>N.A.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6091.666666666667</v>
      </c>
      <c r="AQ30" s="4" t="str">
        <f t="shared" si="7"/>
        <v>N.A.</v>
      </c>
      <c r="AR30" s="4">
        <f t="shared" si="7"/>
        <v>6091.666666666667</v>
      </c>
    </row>
    <row r="31" spans="1:44" ht="15.75" customHeight="1" thickBot="1" x14ac:dyDescent="0.3">
      <c r="A31" s="7" t="s">
        <v>16</v>
      </c>
      <c r="B31" s="4">
        <v>26433211</v>
      </c>
      <c r="C31" s="4">
        <v>50702965.999999993</v>
      </c>
      <c r="D31" s="4">
        <v>10777850</v>
      </c>
      <c r="E31" s="4">
        <v>2108680</v>
      </c>
      <c r="F31" s="4">
        <v>1888560</v>
      </c>
      <c r="G31" s="4">
        <v>9297600</v>
      </c>
      <c r="H31" s="4">
        <v>10408434.999999998</v>
      </c>
      <c r="I31" s="4">
        <v>1299030</v>
      </c>
      <c r="J31" s="4">
        <v>0</v>
      </c>
      <c r="K31" s="4"/>
      <c r="L31" s="3">
        <f t="shared" si="5"/>
        <v>49508056</v>
      </c>
      <c r="M31" s="3">
        <f t="shared" si="5"/>
        <v>63408275.999999993</v>
      </c>
      <c r="N31" s="4"/>
      <c r="P31" s="7" t="s">
        <v>16</v>
      </c>
      <c r="Q31" s="4">
        <v>4761</v>
      </c>
      <c r="R31" s="4">
        <v>6791</v>
      </c>
      <c r="S31" s="4">
        <v>2046</v>
      </c>
      <c r="T31" s="4">
        <v>226</v>
      </c>
      <c r="U31" s="4">
        <v>331</v>
      </c>
      <c r="V31" s="4">
        <v>406</v>
      </c>
      <c r="W31" s="4">
        <v>1710</v>
      </c>
      <c r="X31" s="4">
        <v>477</v>
      </c>
      <c r="Y31" s="4">
        <v>117</v>
      </c>
      <c r="Z31" s="4">
        <v>0</v>
      </c>
      <c r="AA31" s="3">
        <f t="shared" si="6"/>
        <v>8965</v>
      </c>
      <c r="AB31" s="3">
        <f t="shared" si="6"/>
        <v>7900</v>
      </c>
      <c r="AC31" s="4"/>
      <c r="AE31" s="7" t="s">
        <v>16</v>
      </c>
      <c r="AF31" s="4">
        <f t="shared" ref="AF31:AQ31" si="8">IFERROR(B31/Q31, "N.A.")</f>
        <v>5552.0291955471539</v>
      </c>
      <c r="AG31" s="4">
        <f t="shared" si="8"/>
        <v>7466.2002650566919</v>
      </c>
      <c r="AH31" s="4">
        <f t="shared" si="8"/>
        <v>5267.7663734115349</v>
      </c>
      <c r="AI31" s="4">
        <f t="shared" si="8"/>
        <v>9330.4424778761058</v>
      </c>
      <c r="AJ31" s="4">
        <f t="shared" si="8"/>
        <v>5705.6193353474318</v>
      </c>
      <c r="AK31" s="4">
        <f t="shared" si="8"/>
        <v>22900.492610837438</v>
      </c>
      <c r="AL31" s="4">
        <f t="shared" si="8"/>
        <v>6086.8040935672507</v>
      </c>
      <c r="AM31" s="4">
        <f t="shared" si="8"/>
        <v>2723.3333333333335</v>
      </c>
      <c r="AN31" s="4">
        <f t="shared" si="8"/>
        <v>0</v>
      </c>
      <c r="AO31" s="4" t="str">
        <f t="shared" si="8"/>
        <v>N.A.</v>
      </c>
      <c r="AP31" s="4">
        <f t="shared" si="8"/>
        <v>5522.3709983268263</v>
      </c>
      <c r="AQ31" s="4">
        <f t="shared" si="8"/>
        <v>8026.3640506329102</v>
      </c>
      <c r="AR31" s="4"/>
    </row>
    <row r="32" spans="1:44" ht="15.75" thickBot="1" x14ac:dyDescent="0.3">
      <c r="A32" s="8" t="s">
        <v>0</v>
      </c>
      <c r="B32" s="41">
        <f>B31+C31</f>
        <v>77136177</v>
      </c>
      <c r="C32" s="42"/>
      <c r="D32" s="41">
        <f>D31+E31</f>
        <v>12886530</v>
      </c>
      <c r="E32" s="42"/>
      <c r="F32" s="41">
        <f>F31+G31</f>
        <v>11186160</v>
      </c>
      <c r="G32" s="42"/>
      <c r="H32" s="41">
        <f>H31+I31</f>
        <v>11707464.999999998</v>
      </c>
      <c r="I32" s="42"/>
      <c r="J32" s="41">
        <f>J31+K31</f>
        <v>0</v>
      </c>
      <c r="K32" s="42"/>
      <c r="L32" s="5"/>
      <c r="M32" s="2"/>
      <c r="N32" s="1">
        <f>B32+D32+F32+H32+J32</f>
        <v>112916332</v>
      </c>
      <c r="P32" s="8" t="s">
        <v>0</v>
      </c>
      <c r="Q32" s="41">
        <f>Q31+R31</f>
        <v>11552</v>
      </c>
      <c r="R32" s="42"/>
      <c r="S32" s="41">
        <f>S31+T31</f>
        <v>2272</v>
      </c>
      <c r="T32" s="42"/>
      <c r="U32" s="41">
        <f>U31+V31</f>
        <v>737</v>
      </c>
      <c r="V32" s="42"/>
      <c r="W32" s="41">
        <f>W31+X31</f>
        <v>2187</v>
      </c>
      <c r="X32" s="42"/>
      <c r="Y32" s="41">
        <f>Y31+Z31</f>
        <v>117</v>
      </c>
      <c r="Z32" s="42"/>
      <c r="AA32" s="5"/>
      <c r="AB32" s="2"/>
      <c r="AC32" s="1">
        <f>Q32+S32+U32+W32+Y32</f>
        <v>16865</v>
      </c>
      <c r="AE32" s="8" t="s">
        <v>0</v>
      </c>
      <c r="AF32" s="22">
        <f>IFERROR(B32/Q32,"N.A.")</f>
        <v>6677.3006405817177</v>
      </c>
      <c r="AG32" s="23"/>
      <c r="AH32" s="22">
        <f>IFERROR(D32/S32,"N.A.")</f>
        <v>5671.8882042253517</v>
      </c>
      <c r="AI32" s="23"/>
      <c r="AJ32" s="22">
        <f>IFERROR(F32/U32,"N.A.")</f>
        <v>15177.964721845319</v>
      </c>
      <c r="AK32" s="23"/>
      <c r="AL32" s="22">
        <f>IFERROR(H32/W32,"N.A.")</f>
        <v>5353.2075903063551</v>
      </c>
      <c r="AM32" s="23"/>
      <c r="AN32" s="22">
        <f>IFERROR(J32/Y32,"N.A.")</f>
        <v>0</v>
      </c>
      <c r="AO32" s="23"/>
      <c r="AP32" s="5"/>
      <c r="AQ32" s="2"/>
      <c r="AR32" s="4">
        <f>IFERROR(N32/AC32, "N.A.")</f>
        <v>6695.3057812036759</v>
      </c>
    </row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/>
      <c r="C39" s="4"/>
      <c r="D39" s="4"/>
      <c r="E39" s="4"/>
      <c r="F39" s="4"/>
      <c r="G39" s="4"/>
      <c r="H39" s="4">
        <v>661560</v>
      </c>
      <c r="I39" s="4"/>
      <c r="J39" s="4">
        <v>0</v>
      </c>
      <c r="K39" s="4"/>
      <c r="L39" s="3">
        <f t="shared" ref="L39:M43" si="9">B39+D39+F39+H39+J39</f>
        <v>661560</v>
      </c>
      <c r="M39" s="3">
        <f t="shared" si="9"/>
        <v>0</v>
      </c>
      <c r="N39" s="4">
        <f>L39+M39</f>
        <v>661560</v>
      </c>
      <c r="P39" s="6" t="s">
        <v>12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446</v>
      </c>
      <c r="X39" s="4">
        <v>0</v>
      </c>
      <c r="Y39" s="4">
        <v>70</v>
      </c>
      <c r="Z39" s="4">
        <v>0</v>
      </c>
      <c r="AA39" s="3">
        <f t="shared" ref="AA39:AB43" si="10">Q39+S39+U39+W39+Y39</f>
        <v>516</v>
      </c>
      <c r="AB39" s="3">
        <f t="shared" si="10"/>
        <v>0</v>
      </c>
      <c r="AC39" s="4">
        <f>AA39+AB39</f>
        <v>516</v>
      </c>
      <c r="AE39" s="6" t="s">
        <v>12</v>
      </c>
      <c r="AF39" s="4" t="str">
        <f t="shared" ref="AF39:AR42" si="11">IFERROR(B39/Q39, "N.A.")</f>
        <v>N.A.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 t="str">
        <f t="shared" si="11"/>
        <v>N.A.</v>
      </c>
      <c r="AK39" s="4" t="str">
        <f t="shared" si="11"/>
        <v>N.A.</v>
      </c>
      <c r="AL39" s="4">
        <f t="shared" si="11"/>
        <v>1483.3183856502242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1282.0930232558139</v>
      </c>
      <c r="AQ39" s="4" t="str">
        <f t="shared" si="11"/>
        <v>N.A.</v>
      </c>
      <c r="AR39" s="4">
        <f t="shared" si="11"/>
        <v>1282.0930232558139</v>
      </c>
    </row>
    <row r="40" spans="1:44" ht="15.75" customHeight="1" thickBot="1" x14ac:dyDescent="0.3">
      <c r="A40" s="6" t="s">
        <v>13</v>
      </c>
      <c r="B40" s="4">
        <v>2068550.0000000002</v>
      </c>
      <c r="C40" s="4">
        <v>603720</v>
      </c>
      <c r="D40" s="4"/>
      <c r="E40" s="4"/>
      <c r="F40" s="4"/>
      <c r="G40" s="4"/>
      <c r="H40" s="4"/>
      <c r="I40" s="4"/>
      <c r="J40" s="4"/>
      <c r="K40" s="4"/>
      <c r="L40" s="3">
        <f t="shared" si="9"/>
        <v>2068550.0000000002</v>
      </c>
      <c r="M40" s="3">
        <f t="shared" si="9"/>
        <v>603720</v>
      </c>
      <c r="N40" s="4">
        <f>L40+M40</f>
        <v>2672270</v>
      </c>
      <c r="P40" s="6" t="s">
        <v>13</v>
      </c>
      <c r="Q40" s="4">
        <v>665</v>
      </c>
      <c r="R40" s="4">
        <v>117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665</v>
      </c>
      <c r="AB40" s="3">
        <f t="shared" si="10"/>
        <v>117</v>
      </c>
      <c r="AC40" s="4">
        <f>AA40+AB40</f>
        <v>782</v>
      </c>
      <c r="AE40" s="6" t="s">
        <v>13</v>
      </c>
      <c r="AF40" s="4">
        <f t="shared" si="11"/>
        <v>3110.6015037593988</v>
      </c>
      <c r="AG40" s="4">
        <f t="shared" si="11"/>
        <v>5160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3110.6015037593988</v>
      </c>
      <c r="AQ40" s="4">
        <f t="shared" si="11"/>
        <v>5160</v>
      </c>
      <c r="AR40" s="4">
        <f t="shared" si="11"/>
        <v>3417.2250639386189</v>
      </c>
    </row>
    <row r="41" spans="1:44" ht="15.75" customHeight="1" thickBot="1" x14ac:dyDescent="0.3">
      <c r="A41" s="6" t="s">
        <v>14</v>
      </c>
      <c r="B41" s="4">
        <v>3971424</v>
      </c>
      <c r="C41" s="4">
        <v>19082285</v>
      </c>
      <c r="D41" s="4"/>
      <c r="E41" s="4"/>
      <c r="F41" s="4"/>
      <c r="G41" s="4">
        <v>0</v>
      </c>
      <c r="H41" s="4"/>
      <c r="I41" s="4"/>
      <c r="J41" s="4">
        <v>0</v>
      </c>
      <c r="K41" s="4"/>
      <c r="L41" s="3">
        <f t="shared" si="9"/>
        <v>3971424</v>
      </c>
      <c r="M41" s="3">
        <f t="shared" si="9"/>
        <v>19082285</v>
      </c>
      <c r="N41" s="4">
        <f>L41+M41</f>
        <v>23053709</v>
      </c>
      <c r="P41" s="6" t="s">
        <v>14</v>
      </c>
      <c r="Q41" s="4">
        <v>1053</v>
      </c>
      <c r="R41" s="4">
        <v>4458</v>
      </c>
      <c r="S41" s="4">
        <v>0</v>
      </c>
      <c r="T41" s="4">
        <v>0</v>
      </c>
      <c r="U41" s="4">
        <v>0</v>
      </c>
      <c r="V41" s="4">
        <v>156</v>
      </c>
      <c r="W41" s="4">
        <v>0</v>
      </c>
      <c r="X41" s="4">
        <v>0</v>
      </c>
      <c r="Y41" s="4">
        <v>412</v>
      </c>
      <c r="Z41" s="4">
        <v>0</v>
      </c>
      <c r="AA41" s="3">
        <f t="shared" si="10"/>
        <v>1465</v>
      </c>
      <c r="AB41" s="3">
        <f t="shared" si="10"/>
        <v>4614</v>
      </c>
      <c r="AC41" s="4">
        <f>AA41+AB41</f>
        <v>6079</v>
      </c>
      <c r="AE41" s="6" t="s">
        <v>14</v>
      </c>
      <c r="AF41" s="4">
        <f t="shared" si="11"/>
        <v>3771.5327635327635</v>
      </c>
      <c r="AG41" s="4">
        <f t="shared" si="11"/>
        <v>4280.4587258860474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>
        <f t="shared" si="11"/>
        <v>0</v>
      </c>
      <c r="AL41" s="4" t="str">
        <f t="shared" si="11"/>
        <v>N.A.</v>
      </c>
      <c r="AM41" s="4" t="str">
        <f t="shared" si="11"/>
        <v>N.A.</v>
      </c>
      <c r="AN41" s="4">
        <f t="shared" si="11"/>
        <v>0</v>
      </c>
      <c r="AO41" s="4" t="str">
        <f t="shared" si="11"/>
        <v>N.A.</v>
      </c>
      <c r="AP41" s="4">
        <f t="shared" si="11"/>
        <v>2710.869624573379</v>
      </c>
      <c r="AQ41" s="4">
        <f t="shared" si="11"/>
        <v>4135.7358040745557</v>
      </c>
      <c r="AR41" s="4">
        <f t="shared" si="11"/>
        <v>3792.3521960848825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4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4" t="str">
        <f t="shared" si="11"/>
        <v>N.A.</v>
      </c>
    </row>
    <row r="43" spans="1:44" ht="15.75" customHeight="1" thickBot="1" x14ac:dyDescent="0.3">
      <c r="A43" s="7" t="s">
        <v>16</v>
      </c>
      <c r="B43" s="4">
        <v>6039974</v>
      </c>
      <c r="C43" s="4">
        <v>19686004.999999993</v>
      </c>
      <c r="D43" s="4"/>
      <c r="E43" s="4"/>
      <c r="F43" s="4"/>
      <c r="G43" s="4">
        <v>0</v>
      </c>
      <c r="H43" s="4">
        <v>661560</v>
      </c>
      <c r="I43" s="4"/>
      <c r="J43" s="4">
        <v>0</v>
      </c>
      <c r="K43" s="4"/>
      <c r="L43" s="3">
        <f t="shared" si="9"/>
        <v>6701534</v>
      </c>
      <c r="M43" s="3">
        <f t="shared" si="9"/>
        <v>19686004.999999993</v>
      </c>
      <c r="N43" s="4"/>
      <c r="P43" s="7" t="s">
        <v>16</v>
      </c>
      <c r="Q43" s="4">
        <v>1718</v>
      </c>
      <c r="R43" s="4">
        <v>4575</v>
      </c>
      <c r="S43" s="4">
        <v>0</v>
      </c>
      <c r="T43" s="4">
        <v>0</v>
      </c>
      <c r="U43" s="4">
        <v>0</v>
      </c>
      <c r="V43" s="4">
        <v>156</v>
      </c>
      <c r="W43" s="4">
        <v>446</v>
      </c>
      <c r="X43" s="4">
        <v>0</v>
      </c>
      <c r="Y43" s="4">
        <v>482</v>
      </c>
      <c r="Z43" s="4">
        <v>0</v>
      </c>
      <c r="AA43" s="3">
        <f t="shared" si="10"/>
        <v>2646</v>
      </c>
      <c r="AB43" s="3">
        <f t="shared" si="10"/>
        <v>4731</v>
      </c>
      <c r="AC43" s="4"/>
      <c r="AE43" s="7" t="s">
        <v>16</v>
      </c>
      <c r="AF43" s="4">
        <f t="shared" ref="AF43:AQ43" si="12">IFERROR(B43/Q43, "N.A.")</f>
        <v>3515.7008149010476</v>
      </c>
      <c r="AG43" s="4">
        <f t="shared" si="12"/>
        <v>4302.9519125683046</v>
      </c>
      <c r="AH43" s="4" t="str">
        <f t="shared" si="12"/>
        <v>N.A.</v>
      </c>
      <c r="AI43" s="4" t="str">
        <f t="shared" si="12"/>
        <v>N.A.</v>
      </c>
      <c r="AJ43" s="4" t="str">
        <f t="shared" si="12"/>
        <v>N.A.</v>
      </c>
      <c r="AK43" s="4">
        <f t="shared" si="12"/>
        <v>0</v>
      </c>
      <c r="AL43" s="4">
        <f t="shared" si="12"/>
        <v>1483.3183856502242</v>
      </c>
      <c r="AM43" s="4" t="str">
        <f t="shared" si="12"/>
        <v>N.A.</v>
      </c>
      <c r="AN43" s="4">
        <f t="shared" si="12"/>
        <v>0</v>
      </c>
      <c r="AO43" s="4" t="str">
        <f t="shared" si="12"/>
        <v>N.A.</v>
      </c>
      <c r="AP43" s="4">
        <f t="shared" si="12"/>
        <v>2532.7037037037039</v>
      </c>
      <c r="AQ43" s="4">
        <f t="shared" si="12"/>
        <v>4161.0663707461408</v>
      </c>
      <c r="AR43" s="4"/>
    </row>
    <row r="44" spans="1:44" ht="15.75" thickBot="1" x14ac:dyDescent="0.3">
      <c r="A44" s="8" t="s">
        <v>0</v>
      </c>
      <c r="B44" s="41">
        <f>B43+C43</f>
        <v>25725978.999999993</v>
      </c>
      <c r="C44" s="42"/>
      <c r="D44" s="41">
        <f>D43+E43</f>
        <v>0</v>
      </c>
      <c r="E44" s="42"/>
      <c r="F44" s="41">
        <f>F43+G43</f>
        <v>0</v>
      </c>
      <c r="G44" s="42"/>
      <c r="H44" s="41">
        <f>H43+I43</f>
        <v>661560</v>
      </c>
      <c r="I44" s="42"/>
      <c r="J44" s="41">
        <f>J43+K43</f>
        <v>0</v>
      </c>
      <c r="K44" s="42"/>
      <c r="L44" s="5"/>
      <c r="M44" s="2"/>
      <c r="N44" s="1">
        <f>B44+D44+F44+H44+J44</f>
        <v>26387538.999999993</v>
      </c>
      <c r="P44" s="8" t="s">
        <v>0</v>
      </c>
      <c r="Q44" s="41">
        <f>Q43+R43</f>
        <v>6293</v>
      </c>
      <c r="R44" s="42"/>
      <c r="S44" s="41">
        <f>S43+T43</f>
        <v>0</v>
      </c>
      <c r="T44" s="42"/>
      <c r="U44" s="41">
        <f>U43+V43</f>
        <v>156</v>
      </c>
      <c r="V44" s="42"/>
      <c r="W44" s="41">
        <f>W43+X43</f>
        <v>446</v>
      </c>
      <c r="X44" s="42"/>
      <c r="Y44" s="41">
        <f>Y43+Z43</f>
        <v>482</v>
      </c>
      <c r="Z44" s="42"/>
      <c r="AA44" s="5"/>
      <c r="AB44" s="2"/>
      <c r="AC44" s="1">
        <f>Q44+S44+U44+W44+Y44</f>
        <v>7377</v>
      </c>
      <c r="AE44" s="8" t="s">
        <v>0</v>
      </c>
      <c r="AF44" s="22">
        <f>IFERROR(B44/Q44,"N.A.")</f>
        <v>4088.0309868107411</v>
      </c>
      <c r="AG44" s="23"/>
      <c r="AH44" s="22" t="str">
        <f>IFERROR(D44/S44,"N.A.")</f>
        <v>N.A.</v>
      </c>
      <c r="AI44" s="23"/>
      <c r="AJ44" s="22">
        <f>IFERROR(F44/U44,"N.A.")</f>
        <v>0</v>
      </c>
      <c r="AK44" s="23"/>
      <c r="AL44" s="22">
        <f>IFERROR(H44/W44,"N.A.")</f>
        <v>1483.3183856502242</v>
      </c>
      <c r="AM44" s="23"/>
      <c r="AN44" s="22">
        <f>IFERROR(J44/Y44,"N.A.")</f>
        <v>0</v>
      </c>
      <c r="AO44" s="23"/>
      <c r="AP44" s="5"/>
      <c r="AQ44" s="2"/>
      <c r="AR44" s="4">
        <f>IFERROR(N44/AC44, "N.A.")</f>
        <v>3577.0013555645914</v>
      </c>
    </row>
  </sheetData>
  <mergeCells count="135"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42578125" bestFit="1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38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3">
        <f t="shared" ref="L15:M18" si="0">B15+D15+F15+H15+J15</f>
        <v>0</v>
      </c>
      <c r="M15" s="3">
        <f t="shared" si="0"/>
        <v>0</v>
      </c>
      <c r="N15" s="4">
        <f>L15+M15</f>
        <v>0</v>
      </c>
      <c r="P15" s="6" t="s">
        <v>12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3">
        <f t="shared" ref="AA15:AB19" si="1">Q15+S15+U15+W15+Y15</f>
        <v>0</v>
      </c>
      <c r="AB15" s="3">
        <f t="shared" si="1"/>
        <v>0</v>
      </c>
      <c r="AC15" s="4">
        <f>AA15+AB15</f>
        <v>0</v>
      </c>
      <c r="AE15" s="6" t="s">
        <v>12</v>
      </c>
      <c r="AF15" s="4" t="str">
        <f t="shared" ref="AF15:AR18" si="2">IFERROR(B15/Q15, "N.A.")</f>
        <v>N.A.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 t="str">
        <f t="shared" si="2"/>
        <v>N.A.</v>
      </c>
      <c r="AK15" s="4" t="str">
        <f t="shared" si="2"/>
        <v>N.A.</v>
      </c>
      <c r="AL15" s="4" t="str">
        <f t="shared" si="2"/>
        <v>N.A.</v>
      </c>
      <c r="AM15" s="4" t="str">
        <f t="shared" si="2"/>
        <v>N.A.</v>
      </c>
      <c r="AN15" s="4" t="str">
        <f t="shared" si="2"/>
        <v>N.A.</v>
      </c>
      <c r="AO15" s="4" t="str">
        <f t="shared" si="2"/>
        <v>N.A.</v>
      </c>
      <c r="AP15" s="4" t="str">
        <f t="shared" si="2"/>
        <v>N.A.</v>
      </c>
      <c r="AQ15" s="4" t="str">
        <f t="shared" si="2"/>
        <v>N.A.</v>
      </c>
      <c r="AR15" s="4" t="str">
        <f t="shared" si="2"/>
        <v>N.A.</v>
      </c>
    </row>
    <row r="16" spans="1:44" ht="15.75" customHeight="1" thickBot="1" x14ac:dyDescent="0.3">
      <c r="A16" s="6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4">
        <f>L16+M16</f>
        <v>0</v>
      </c>
      <c r="P16" s="6" t="s">
        <v>13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3">
        <f t="shared" si="1"/>
        <v>0</v>
      </c>
      <c r="AB16" s="3">
        <f t="shared" si="1"/>
        <v>0</v>
      </c>
      <c r="AC16" s="4">
        <f>AA16+AB16</f>
        <v>0</v>
      </c>
      <c r="AE16" s="6" t="s">
        <v>13</v>
      </c>
      <c r="AF16" s="4" t="str">
        <f t="shared" si="2"/>
        <v>N.A.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 t="str">
        <f t="shared" si="2"/>
        <v>N.A.</v>
      </c>
      <c r="AQ16" s="4" t="str">
        <f t="shared" si="2"/>
        <v>N.A.</v>
      </c>
      <c r="AR16" s="4" t="str">
        <f t="shared" si="2"/>
        <v>N.A.</v>
      </c>
    </row>
    <row r="17" spans="1:44" ht="15.75" customHeight="1" thickBot="1" x14ac:dyDescent="0.3">
      <c r="A17" s="6" t="s">
        <v>14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3">
        <f t="shared" si="0"/>
        <v>0</v>
      </c>
      <c r="M17" s="3">
        <f t="shared" si="0"/>
        <v>0</v>
      </c>
      <c r="N17" s="4">
        <f>L17+M17</f>
        <v>0</v>
      </c>
      <c r="P17" s="6" t="s">
        <v>14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3">
        <f t="shared" si="1"/>
        <v>0</v>
      </c>
      <c r="AB17" s="3">
        <f t="shared" si="1"/>
        <v>0</v>
      </c>
      <c r="AC17" s="4">
        <f>AA17+AB17</f>
        <v>0</v>
      </c>
      <c r="AE17" s="6" t="s">
        <v>14</v>
      </c>
      <c r="AF17" s="4" t="str">
        <f t="shared" si="2"/>
        <v>N.A.</v>
      </c>
      <c r="AG17" s="4" t="str">
        <f t="shared" si="2"/>
        <v>N.A.</v>
      </c>
      <c r="AH17" s="4" t="str">
        <f t="shared" si="2"/>
        <v>N.A.</v>
      </c>
      <c r="AI17" s="4" t="str">
        <f t="shared" si="2"/>
        <v>N.A.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 t="str">
        <f t="shared" si="2"/>
        <v>N.A.</v>
      </c>
      <c r="AN17" s="4" t="str">
        <f t="shared" si="2"/>
        <v>N.A.</v>
      </c>
      <c r="AO17" s="4" t="str">
        <f t="shared" si="2"/>
        <v>N.A.</v>
      </c>
      <c r="AP17" s="4" t="str">
        <f t="shared" si="2"/>
        <v>N.A.</v>
      </c>
      <c r="AQ17" s="4" t="str">
        <f t="shared" si="2"/>
        <v>N.A.</v>
      </c>
      <c r="AR17" s="4" t="str">
        <f t="shared" si="2"/>
        <v>N.A.</v>
      </c>
    </row>
    <row r="18" spans="1:44" ht="15.75" customHeight="1" thickBot="1" x14ac:dyDescent="0.3">
      <c r="A18" s="6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4">
        <f>L18+M18</f>
        <v>0</v>
      </c>
      <c r="P18" s="6" t="s">
        <v>15</v>
      </c>
      <c r="Q18" s="4"/>
      <c r="R18" s="4"/>
      <c r="S18" s="4"/>
      <c r="T18" s="4"/>
      <c r="U18" s="4"/>
      <c r="V18" s="4"/>
      <c r="W18" s="4"/>
      <c r="X18" s="4"/>
      <c r="Y18" s="4"/>
      <c r="Z18" s="4"/>
      <c r="AA18" s="3">
        <f t="shared" si="1"/>
        <v>0</v>
      </c>
      <c r="AB18" s="3">
        <f t="shared" si="1"/>
        <v>0</v>
      </c>
      <c r="AC18" s="4">
        <f>AA18+AB18</f>
        <v>0</v>
      </c>
      <c r="AE18" s="6" t="s">
        <v>15</v>
      </c>
      <c r="AF18" s="4" t="str">
        <f t="shared" si="2"/>
        <v>N.A.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 t="str">
        <f t="shared" si="2"/>
        <v>N.A.</v>
      </c>
      <c r="AQ18" s="4" t="str">
        <f t="shared" si="2"/>
        <v>N.A.</v>
      </c>
      <c r="AR18" s="4" t="str">
        <f t="shared" si="2"/>
        <v>N.A.</v>
      </c>
    </row>
    <row r="19" spans="1:44" ht="15.75" customHeight="1" thickBot="1" x14ac:dyDescent="0.3">
      <c r="A19" s="7" t="s">
        <v>16</v>
      </c>
      <c r="B19" s="4">
        <f t="shared" ref="B19:M19" si="3">SUM(B15:B18)</f>
        <v>0</v>
      </c>
      <c r="C19" s="4">
        <f t="shared" si="3"/>
        <v>0</v>
      </c>
      <c r="D19" s="4">
        <f t="shared" si="3"/>
        <v>0</v>
      </c>
      <c r="E19" s="4">
        <f t="shared" si="3"/>
        <v>0</v>
      </c>
      <c r="F19" s="4">
        <f t="shared" si="3"/>
        <v>0</v>
      </c>
      <c r="G19" s="4">
        <f t="shared" si="3"/>
        <v>0</v>
      </c>
      <c r="H19" s="4">
        <f t="shared" si="3"/>
        <v>0</v>
      </c>
      <c r="I19" s="4">
        <f t="shared" si="3"/>
        <v>0</v>
      </c>
      <c r="J19" s="4">
        <f t="shared" si="3"/>
        <v>0</v>
      </c>
      <c r="K19" s="4">
        <f t="shared" si="3"/>
        <v>0</v>
      </c>
      <c r="L19" s="3">
        <f t="shared" si="3"/>
        <v>0</v>
      </c>
      <c r="M19" s="3">
        <f t="shared" si="3"/>
        <v>0</v>
      </c>
      <c r="N19" s="4"/>
      <c r="P19" s="7" t="s">
        <v>16</v>
      </c>
      <c r="Q19" s="4">
        <f t="shared" ref="Q19:Z19" si="4">SUM(Q15:Q18)</f>
        <v>0</v>
      </c>
      <c r="R19" s="4">
        <f t="shared" si="4"/>
        <v>0</v>
      </c>
      <c r="S19" s="4">
        <f t="shared" si="4"/>
        <v>0</v>
      </c>
      <c r="T19" s="4">
        <f t="shared" si="4"/>
        <v>0</v>
      </c>
      <c r="U19" s="4">
        <f t="shared" si="4"/>
        <v>0</v>
      </c>
      <c r="V19" s="4">
        <f t="shared" si="4"/>
        <v>0</v>
      </c>
      <c r="W19" s="4">
        <f t="shared" si="4"/>
        <v>0</v>
      </c>
      <c r="X19" s="4">
        <f t="shared" si="4"/>
        <v>0</v>
      </c>
      <c r="Y19" s="4">
        <f t="shared" si="4"/>
        <v>0</v>
      </c>
      <c r="Z19" s="4">
        <f t="shared" si="4"/>
        <v>0</v>
      </c>
      <c r="AA19" s="3">
        <f t="shared" si="1"/>
        <v>0</v>
      </c>
      <c r="AB19" s="3">
        <f t="shared" si="1"/>
        <v>0</v>
      </c>
      <c r="AC19" s="4"/>
      <c r="AE19" s="7" t="s">
        <v>16</v>
      </c>
      <c r="AF19" s="4" t="str">
        <f t="shared" ref="AF19:AQ19" si="5">IFERROR(B19/Q19, "N.A.")</f>
        <v>N.A.</v>
      </c>
      <c r="AG19" s="4" t="str">
        <f t="shared" si="5"/>
        <v>N.A.</v>
      </c>
      <c r="AH19" s="4" t="str">
        <f t="shared" si="5"/>
        <v>N.A.</v>
      </c>
      <c r="AI19" s="4" t="str">
        <f t="shared" si="5"/>
        <v>N.A.</v>
      </c>
      <c r="AJ19" s="4" t="str">
        <f t="shared" si="5"/>
        <v>N.A.</v>
      </c>
      <c r="AK19" s="4" t="str">
        <f t="shared" si="5"/>
        <v>N.A.</v>
      </c>
      <c r="AL19" s="4" t="str">
        <f t="shared" si="5"/>
        <v>N.A.</v>
      </c>
      <c r="AM19" s="4" t="str">
        <f t="shared" si="5"/>
        <v>N.A.</v>
      </c>
      <c r="AN19" s="4" t="str">
        <f t="shared" si="5"/>
        <v>N.A.</v>
      </c>
      <c r="AO19" s="4" t="str">
        <f t="shared" si="5"/>
        <v>N.A.</v>
      </c>
      <c r="AP19" s="4" t="str">
        <f t="shared" si="5"/>
        <v>N.A.</v>
      </c>
      <c r="AQ19" s="4" t="str">
        <f t="shared" si="5"/>
        <v>N.A.</v>
      </c>
      <c r="AR19" s="4"/>
    </row>
    <row r="20" spans="1:44" ht="15.75" thickBot="1" x14ac:dyDescent="0.3">
      <c r="A20" s="8" t="s">
        <v>0</v>
      </c>
      <c r="B20" s="41">
        <f>B19+C19</f>
        <v>0</v>
      </c>
      <c r="C20" s="42"/>
      <c r="D20" s="41">
        <f>D19+E19</f>
        <v>0</v>
      </c>
      <c r="E20" s="42"/>
      <c r="F20" s="41">
        <f>F19+G19</f>
        <v>0</v>
      </c>
      <c r="G20" s="42"/>
      <c r="H20" s="41">
        <f>H19+I19</f>
        <v>0</v>
      </c>
      <c r="I20" s="42"/>
      <c r="J20" s="41">
        <f>J19+K19</f>
        <v>0</v>
      </c>
      <c r="K20" s="42"/>
      <c r="L20" s="5"/>
      <c r="M20" s="2"/>
      <c r="N20" s="1">
        <f>B20+D20+F20+H20+J20</f>
        <v>0</v>
      </c>
      <c r="P20" s="8" t="s">
        <v>0</v>
      </c>
      <c r="Q20" s="41">
        <f>Q19+R19</f>
        <v>0</v>
      </c>
      <c r="R20" s="42"/>
      <c r="S20" s="41">
        <f>S19+T19</f>
        <v>0</v>
      </c>
      <c r="T20" s="42"/>
      <c r="U20" s="41">
        <f>U19+V19</f>
        <v>0</v>
      </c>
      <c r="V20" s="42"/>
      <c r="W20" s="41">
        <f>W19+X19</f>
        <v>0</v>
      </c>
      <c r="X20" s="42"/>
      <c r="Y20" s="41">
        <f>Y19+Z19</f>
        <v>0</v>
      </c>
      <c r="Z20" s="42"/>
      <c r="AA20" s="5"/>
      <c r="AB20" s="2"/>
      <c r="AC20" s="1">
        <f>Q20+S20+U20+W20+Y20</f>
        <v>0</v>
      </c>
      <c r="AE20" s="8" t="s">
        <v>0</v>
      </c>
      <c r="AF20" s="22" t="str">
        <f>IFERROR(B20/Q20,"N.A.")</f>
        <v>N.A.</v>
      </c>
      <c r="AG20" s="23"/>
      <c r="AH20" s="22" t="str">
        <f>IFERROR(D20/S20,"N.A.")</f>
        <v>N.A.</v>
      </c>
      <c r="AI20" s="23"/>
      <c r="AJ20" s="22" t="str">
        <f>IFERROR(F20/U20,"N.A.")</f>
        <v>N.A.</v>
      </c>
      <c r="AK20" s="23"/>
      <c r="AL20" s="22" t="str">
        <f>IFERROR(H20/W20,"N.A.")</f>
        <v>N.A.</v>
      </c>
      <c r="AM20" s="23"/>
      <c r="AN20" s="22" t="str">
        <f>IFERROR(J20/Y20,"N.A.")</f>
        <v>N.A.</v>
      </c>
      <c r="AO20" s="23"/>
      <c r="AP20" s="5"/>
      <c r="AQ20" s="2"/>
      <c r="AR20" s="4" t="str">
        <f>IFERROR(N20/AC20, "N.A.")</f>
        <v>N.A.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3">
        <f t="shared" ref="L27:M31" si="6">B27+D27+F27+H27+J27</f>
        <v>0</v>
      </c>
      <c r="M27" s="3">
        <f t="shared" si="6"/>
        <v>0</v>
      </c>
      <c r="N27" s="4">
        <f>L27+M27</f>
        <v>0</v>
      </c>
      <c r="P27" s="6" t="s">
        <v>12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3">
        <f t="shared" ref="AA27:AB31" si="7">Q27+S27+U27+W27+Y27</f>
        <v>0</v>
      </c>
      <c r="AB27" s="3">
        <f t="shared" si="7"/>
        <v>0</v>
      </c>
      <c r="AC27" s="4">
        <f>AA27+AB27</f>
        <v>0</v>
      </c>
      <c r="AE27" s="6" t="s">
        <v>12</v>
      </c>
      <c r="AF27" s="4" t="str">
        <f t="shared" ref="AF27:AR30" si="8">IFERROR(B27/Q27, "N.A.")</f>
        <v>N.A.</v>
      </c>
      <c r="AG27" s="4" t="str">
        <f t="shared" si="8"/>
        <v>N.A.</v>
      </c>
      <c r="AH27" s="4" t="str">
        <f t="shared" si="8"/>
        <v>N.A.</v>
      </c>
      <c r="AI27" s="4" t="str">
        <f t="shared" si="8"/>
        <v>N.A.</v>
      </c>
      <c r="AJ27" s="4" t="str">
        <f t="shared" si="8"/>
        <v>N.A.</v>
      </c>
      <c r="AK27" s="4" t="str">
        <f t="shared" si="8"/>
        <v>N.A.</v>
      </c>
      <c r="AL27" s="4" t="str">
        <f t="shared" si="8"/>
        <v>N.A.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 t="str">
        <f t="shared" si="8"/>
        <v>N.A.</v>
      </c>
      <c r="AQ27" s="4" t="str">
        <f t="shared" si="8"/>
        <v>N.A.</v>
      </c>
      <c r="AR27" s="4" t="str">
        <f t="shared" si="8"/>
        <v>N.A.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4">
        <f>L28+M28</f>
        <v>0</v>
      </c>
      <c r="P28" s="6" t="s">
        <v>13</v>
      </c>
      <c r="Q28" s="4"/>
      <c r="R28" s="4"/>
      <c r="S28" s="4"/>
      <c r="T28" s="4"/>
      <c r="U28" s="4"/>
      <c r="V28" s="4"/>
      <c r="W28" s="4"/>
      <c r="X28" s="4"/>
      <c r="Y28" s="4"/>
      <c r="Z28" s="4"/>
      <c r="AA28" s="3">
        <f t="shared" si="7"/>
        <v>0</v>
      </c>
      <c r="AB28" s="3">
        <f t="shared" si="7"/>
        <v>0</v>
      </c>
      <c r="AC28" s="4">
        <f>AA28+AB28</f>
        <v>0</v>
      </c>
      <c r="AE28" s="6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4" t="str">
        <f t="shared" si="8"/>
        <v>N.A.</v>
      </c>
    </row>
    <row r="29" spans="1:44" ht="15.75" customHeight="1" thickBot="1" x14ac:dyDescent="0.3">
      <c r="A29" s="6" t="s">
        <v>14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3">
        <f t="shared" si="6"/>
        <v>0</v>
      </c>
      <c r="M29" s="3">
        <f t="shared" si="6"/>
        <v>0</v>
      </c>
      <c r="N29" s="4">
        <f>L29+M29</f>
        <v>0</v>
      </c>
      <c r="P29" s="6" t="s">
        <v>14</v>
      </c>
      <c r="Q29" s="4"/>
      <c r="R29" s="4"/>
      <c r="S29" s="4"/>
      <c r="T29" s="4"/>
      <c r="U29" s="4"/>
      <c r="V29" s="4"/>
      <c r="W29" s="4"/>
      <c r="X29" s="4"/>
      <c r="Y29" s="4"/>
      <c r="Z29" s="4"/>
      <c r="AA29" s="3">
        <f t="shared" si="7"/>
        <v>0</v>
      </c>
      <c r="AB29" s="3">
        <f t="shared" si="7"/>
        <v>0</v>
      </c>
      <c r="AC29" s="4">
        <f>AA29+AB29</f>
        <v>0</v>
      </c>
      <c r="AE29" s="6" t="s">
        <v>14</v>
      </c>
      <c r="AF29" s="4" t="str">
        <f t="shared" si="8"/>
        <v>N.A.</v>
      </c>
      <c r="AG29" s="4" t="str">
        <f t="shared" si="8"/>
        <v>N.A.</v>
      </c>
      <c r="AH29" s="4" t="str">
        <f t="shared" si="8"/>
        <v>N.A.</v>
      </c>
      <c r="AI29" s="4" t="str">
        <f t="shared" si="8"/>
        <v>N.A.</v>
      </c>
      <c r="AJ29" s="4" t="str">
        <f t="shared" si="8"/>
        <v>N.A.</v>
      </c>
      <c r="AK29" s="4" t="str">
        <f t="shared" si="8"/>
        <v>N.A.</v>
      </c>
      <c r="AL29" s="4" t="str">
        <f t="shared" si="8"/>
        <v>N.A.</v>
      </c>
      <c r="AM29" s="4" t="str">
        <f t="shared" si="8"/>
        <v>N.A.</v>
      </c>
      <c r="AN29" s="4" t="str">
        <f t="shared" si="8"/>
        <v>N.A.</v>
      </c>
      <c r="AO29" s="4" t="str">
        <f t="shared" si="8"/>
        <v>N.A.</v>
      </c>
      <c r="AP29" s="4" t="str">
        <f t="shared" si="8"/>
        <v>N.A.</v>
      </c>
      <c r="AQ29" s="4" t="str">
        <f t="shared" si="8"/>
        <v>N.A.</v>
      </c>
      <c r="AR29" s="4" t="str">
        <f t="shared" si="8"/>
        <v>N.A.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6"/>
        <v>0</v>
      </c>
      <c r="M30" s="3">
        <f t="shared" si="6"/>
        <v>0</v>
      </c>
      <c r="N30" s="4">
        <f>L30+M30</f>
        <v>0</v>
      </c>
      <c r="P30" s="6" t="s">
        <v>15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3">
        <f t="shared" si="7"/>
        <v>0</v>
      </c>
      <c r="AB30" s="3">
        <f t="shared" si="7"/>
        <v>0</v>
      </c>
      <c r="AC30" s="4">
        <f>AA30+AB30</f>
        <v>0</v>
      </c>
      <c r="AE30" s="6" t="s">
        <v>15</v>
      </c>
      <c r="AF30" s="4" t="str">
        <f t="shared" si="8"/>
        <v>N.A.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 t="str">
        <f t="shared" si="8"/>
        <v>N.A.</v>
      </c>
      <c r="AL30" s="4" t="str">
        <f t="shared" si="8"/>
        <v>N.A.</v>
      </c>
      <c r="AM30" s="4" t="str">
        <f t="shared" si="8"/>
        <v>N.A.</v>
      </c>
      <c r="AN30" s="4" t="str">
        <f t="shared" si="8"/>
        <v>N.A.</v>
      </c>
      <c r="AO30" s="4" t="str">
        <f t="shared" si="8"/>
        <v>N.A.</v>
      </c>
      <c r="AP30" s="4" t="str">
        <f t="shared" si="8"/>
        <v>N.A.</v>
      </c>
      <c r="AQ30" s="4" t="str">
        <f t="shared" si="8"/>
        <v>N.A.</v>
      </c>
      <c r="AR30" s="4" t="str">
        <f t="shared" si="8"/>
        <v>N.A.</v>
      </c>
    </row>
    <row r="31" spans="1:44" ht="15.75" customHeight="1" thickBot="1" x14ac:dyDescent="0.3">
      <c r="A31" s="7" t="s">
        <v>16</v>
      </c>
      <c r="B31" s="4">
        <f t="shared" ref="B31:K31" si="9">SUM(B27:B30)</f>
        <v>0</v>
      </c>
      <c r="C31" s="4">
        <f t="shared" si="9"/>
        <v>0</v>
      </c>
      <c r="D31" s="4">
        <f t="shared" si="9"/>
        <v>0</v>
      </c>
      <c r="E31" s="4">
        <f t="shared" si="9"/>
        <v>0</v>
      </c>
      <c r="F31" s="4">
        <f t="shared" si="9"/>
        <v>0</v>
      </c>
      <c r="G31" s="4">
        <f t="shared" si="9"/>
        <v>0</v>
      </c>
      <c r="H31" s="4">
        <f t="shared" si="9"/>
        <v>0</v>
      </c>
      <c r="I31" s="4">
        <f t="shared" si="9"/>
        <v>0</v>
      </c>
      <c r="J31" s="4">
        <f t="shared" si="9"/>
        <v>0</v>
      </c>
      <c r="K31" s="4">
        <f t="shared" si="9"/>
        <v>0</v>
      </c>
      <c r="L31" s="3">
        <f t="shared" si="6"/>
        <v>0</v>
      </c>
      <c r="M31" s="3">
        <f t="shared" si="6"/>
        <v>0</v>
      </c>
      <c r="N31" s="4"/>
      <c r="P31" s="7" t="s">
        <v>16</v>
      </c>
      <c r="Q31" s="4">
        <f t="shared" ref="Q31:Z31" si="10">SUM(Q27:Q30)</f>
        <v>0</v>
      </c>
      <c r="R31" s="4">
        <f t="shared" si="10"/>
        <v>0</v>
      </c>
      <c r="S31" s="4">
        <f t="shared" si="10"/>
        <v>0</v>
      </c>
      <c r="T31" s="4">
        <f t="shared" si="10"/>
        <v>0</v>
      </c>
      <c r="U31" s="4">
        <f t="shared" si="10"/>
        <v>0</v>
      </c>
      <c r="V31" s="4">
        <f t="shared" si="10"/>
        <v>0</v>
      </c>
      <c r="W31" s="4">
        <f t="shared" si="10"/>
        <v>0</v>
      </c>
      <c r="X31" s="4">
        <f t="shared" si="10"/>
        <v>0</v>
      </c>
      <c r="Y31" s="4">
        <f t="shared" si="10"/>
        <v>0</v>
      </c>
      <c r="Z31" s="4">
        <f t="shared" si="10"/>
        <v>0</v>
      </c>
      <c r="AA31" s="3">
        <f t="shared" si="7"/>
        <v>0</v>
      </c>
      <c r="AB31" s="3">
        <f t="shared" si="7"/>
        <v>0</v>
      </c>
      <c r="AC31" s="4"/>
      <c r="AE31" s="7" t="s">
        <v>16</v>
      </c>
      <c r="AF31" s="4" t="str">
        <f t="shared" ref="AF31:AQ31" si="11">IFERROR(B31/Q31, "N.A.")</f>
        <v>N.A.</v>
      </c>
      <c r="AG31" s="4" t="str">
        <f t="shared" si="11"/>
        <v>N.A.</v>
      </c>
      <c r="AH31" s="4" t="str">
        <f t="shared" si="11"/>
        <v>N.A.</v>
      </c>
      <c r="AI31" s="4" t="str">
        <f t="shared" si="11"/>
        <v>N.A.</v>
      </c>
      <c r="AJ31" s="4" t="str">
        <f t="shared" si="11"/>
        <v>N.A.</v>
      </c>
      <c r="AK31" s="4" t="str">
        <f t="shared" si="11"/>
        <v>N.A.</v>
      </c>
      <c r="AL31" s="4" t="str">
        <f t="shared" si="11"/>
        <v>N.A.</v>
      </c>
      <c r="AM31" s="4" t="str">
        <f t="shared" si="11"/>
        <v>N.A.</v>
      </c>
      <c r="AN31" s="4" t="str">
        <f t="shared" si="11"/>
        <v>N.A.</v>
      </c>
      <c r="AO31" s="4" t="str">
        <f t="shared" si="11"/>
        <v>N.A.</v>
      </c>
      <c r="AP31" s="4" t="str">
        <f t="shared" si="11"/>
        <v>N.A.</v>
      </c>
      <c r="AQ31" s="4" t="str">
        <f t="shared" si="11"/>
        <v>N.A.</v>
      </c>
      <c r="AR31" s="4"/>
    </row>
    <row r="32" spans="1:44" ht="15.75" thickBot="1" x14ac:dyDescent="0.3">
      <c r="A32" s="8" t="s">
        <v>0</v>
      </c>
      <c r="B32" s="41">
        <f>B31+C31</f>
        <v>0</v>
      </c>
      <c r="C32" s="42"/>
      <c r="D32" s="41">
        <f>D31+E31</f>
        <v>0</v>
      </c>
      <c r="E32" s="42"/>
      <c r="F32" s="41">
        <f>F31+G31</f>
        <v>0</v>
      </c>
      <c r="G32" s="42"/>
      <c r="H32" s="41">
        <f>H31+I31</f>
        <v>0</v>
      </c>
      <c r="I32" s="42"/>
      <c r="J32" s="41">
        <f>J31+K31</f>
        <v>0</v>
      </c>
      <c r="K32" s="42"/>
      <c r="L32" s="5"/>
      <c r="M32" s="2"/>
      <c r="N32" s="1">
        <f>B32+D32+F32+H32+J32</f>
        <v>0</v>
      </c>
      <c r="P32" s="8" t="s">
        <v>0</v>
      </c>
      <c r="Q32" s="41">
        <f>Q31+R31</f>
        <v>0</v>
      </c>
      <c r="R32" s="42"/>
      <c r="S32" s="41">
        <f>S31+T31</f>
        <v>0</v>
      </c>
      <c r="T32" s="42"/>
      <c r="U32" s="41">
        <f>U31+V31</f>
        <v>0</v>
      </c>
      <c r="V32" s="42"/>
      <c r="W32" s="41">
        <f>W31+X31</f>
        <v>0</v>
      </c>
      <c r="X32" s="42"/>
      <c r="Y32" s="41">
        <f>Y31+Z31</f>
        <v>0</v>
      </c>
      <c r="Z32" s="42"/>
      <c r="AA32" s="5"/>
      <c r="AB32" s="2"/>
      <c r="AC32" s="1">
        <f>Q32+S32+U32+W32+Y32</f>
        <v>0</v>
      </c>
      <c r="AE32" s="8" t="s">
        <v>0</v>
      </c>
      <c r="AF32" s="22" t="str">
        <f>IFERROR(B32/Q32,"N.A.")</f>
        <v>N.A.</v>
      </c>
      <c r="AG32" s="23"/>
      <c r="AH32" s="22" t="str">
        <f>IFERROR(D32/S32,"N.A.")</f>
        <v>N.A.</v>
      </c>
      <c r="AI32" s="23"/>
      <c r="AJ32" s="22" t="str">
        <f>IFERROR(F32/U32,"N.A.")</f>
        <v>N.A.</v>
      </c>
      <c r="AK32" s="23"/>
      <c r="AL32" s="22" t="str">
        <f>IFERROR(H32/W32,"N.A.")</f>
        <v>N.A.</v>
      </c>
      <c r="AM32" s="23"/>
      <c r="AN32" s="22" t="str">
        <f>IFERROR(J32/Y32,"N.A.")</f>
        <v>N.A.</v>
      </c>
      <c r="AO32" s="23"/>
      <c r="AP32" s="5"/>
      <c r="AQ32" s="2"/>
      <c r="AR32" s="4" t="str">
        <f>IFERROR(N32/AC32, "N.A.")</f>
        <v>N.A.</v>
      </c>
    </row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3">
        <f t="shared" ref="L39:M43" si="12">B39+D39+F39+H39+J39</f>
        <v>0</v>
      </c>
      <c r="M39" s="3">
        <f t="shared" si="12"/>
        <v>0</v>
      </c>
      <c r="N39" s="4">
        <f>L39+M39</f>
        <v>0</v>
      </c>
      <c r="P39" s="6" t="s">
        <v>12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3">
        <f t="shared" ref="AA39:AB43" si="13">Q39+S39+U39+W39+Y39</f>
        <v>0</v>
      </c>
      <c r="AB39" s="3">
        <f t="shared" si="13"/>
        <v>0</v>
      </c>
      <c r="AC39" s="4">
        <f>AA39+AB39</f>
        <v>0</v>
      </c>
      <c r="AE39" s="6" t="s">
        <v>12</v>
      </c>
      <c r="AF39" s="4" t="str">
        <f t="shared" ref="AF39:AR42" si="14">IFERROR(B39/Q39, "N.A.")</f>
        <v>N.A.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 t="str">
        <f t="shared" si="14"/>
        <v>N.A.</v>
      </c>
      <c r="AK39" s="4" t="str">
        <f t="shared" si="14"/>
        <v>N.A.</v>
      </c>
      <c r="AL39" s="4" t="str">
        <f t="shared" si="14"/>
        <v>N.A.</v>
      </c>
      <c r="AM39" s="4" t="str">
        <f t="shared" si="14"/>
        <v>N.A.</v>
      </c>
      <c r="AN39" s="4" t="str">
        <f t="shared" si="14"/>
        <v>N.A.</v>
      </c>
      <c r="AO39" s="4" t="str">
        <f t="shared" si="14"/>
        <v>N.A.</v>
      </c>
      <c r="AP39" s="4" t="str">
        <f t="shared" si="14"/>
        <v>N.A.</v>
      </c>
      <c r="AQ39" s="4" t="str">
        <f t="shared" si="14"/>
        <v>N.A.</v>
      </c>
      <c r="AR39" s="4" t="str">
        <f t="shared" si="14"/>
        <v>N.A.</v>
      </c>
    </row>
    <row r="40" spans="1:44" ht="15.75" customHeight="1" thickBot="1" x14ac:dyDescent="0.3">
      <c r="A40" s="6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12"/>
        <v>0</v>
      </c>
      <c r="M40" s="3">
        <f t="shared" si="12"/>
        <v>0</v>
      </c>
      <c r="N40" s="4">
        <f>L40+M40</f>
        <v>0</v>
      </c>
      <c r="P40" s="6" t="s">
        <v>13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3">
        <f t="shared" si="13"/>
        <v>0</v>
      </c>
      <c r="AB40" s="3">
        <f t="shared" si="13"/>
        <v>0</v>
      </c>
      <c r="AC40" s="4">
        <f>AA40+AB40</f>
        <v>0</v>
      </c>
      <c r="AE40" s="6" t="s">
        <v>13</v>
      </c>
      <c r="AF40" s="4" t="str">
        <f t="shared" si="14"/>
        <v>N.A.</v>
      </c>
      <c r="AG40" s="4" t="str">
        <f t="shared" si="14"/>
        <v>N.A.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 t="str">
        <f t="shared" si="14"/>
        <v>N.A.</v>
      </c>
      <c r="AQ40" s="4" t="str">
        <f t="shared" si="14"/>
        <v>N.A.</v>
      </c>
      <c r="AR40" s="4" t="str">
        <f t="shared" si="14"/>
        <v>N.A.</v>
      </c>
    </row>
    <row r="41" spans="1:44" ht="15.75" customHeight="1" thickBot="1" x14ac:dyDescent="0.3">
      <c r="A41" s="6" t="s">
        <v>14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3">
        <f t="shared" si="12"/>
        <v>0</v>
      </c>
      <c r="M41" s="3">
        <f t="shared" si="12"/>
        <v>0</v>
      </c>
      <c r="N41" s="4">
        <f>L41+M41</f>
        <v>0</v>
      </c>
      <c r="P41" s="6" t="s">
        <v>14</v>
      </c>
      <c r="Q41" s="4"/>
      <c r="R41" s="4"/>
      <c r="S41" s="4"/>
      <c r="T41" s="4"/>
      <c r="U41" s="4"/>
      <c r="V41" s="4"/>
      <c r="W41" s="4"/>
      <c r="X41" s="4"/>
      <c r="Y41" s="4"/>
      <c r="Z41" s="4"/>
      <c r="AA41" s="3">
        <f t="shared" si="13"/>
        <v>0</v>
      </c>
      <c r="AB41" s="3">
        <f t="shared" si="13"/>
        <v>0</v>
      </c>
      <c r="AC41" s="4">
        <f>AA41+AB41</f>
        <v>0</v>
      </c>
      <c r="AE41" s="6" t="s">
        <v>14</v>
      </c>
      <c r="AF41" s="4" t="str">
        <f t="shared" si="14"/>
        <v>N.A.</v>
      </c>
      <c r="AG41" s="4" t="str">
        <f t="shared" si="14"/>
        <v>N.A.</v>
      </c>
      <c r="AH41" s="4" t="str">
        <f t="shared" si="14"/>
        <v>N.A.</v>
      </c>
      <c r="AI41" s="4" t="str">
        <f t="shared" si="14"/>
        <v>N.A.</v>
      </c>
      <c r="AJ41" s="4" t="str">
        <f t="shared" si="14"/>
        <v>N.A.</v>
      </c>
      <c r="AK41" s="4" t="str">
        <f t="shared" si="14"/>
        <v>N.A.</v>
      </c>
      <c r="AL41" s="4" t="str">
        <f t="shared" si="14"/>
        <v>N.A.</v>
      </c>
      <c r="AM41" s="4" t="str">
        <f t="shared" si="14"/>
        <v>N.A.</v>
      </c>
      <c r="AN41" s="4" t="str">
        <f t="shared" si="14"/>
        <v>N.A.</v>
      </c>
      <c r="AO41" s="4" t="str">
        <f t="shared" si="14"/>
        <v>N.A.</v>
      </c>
      <c r="AP41" s="4" t="str">
        <f t="shared" si="14"/>
        <v>N.A.</v>
      </c>
      <c r="AQ41" s="4" t="str">
        <f t="shared" si="14"/>
        <v>N.A.</v>
      </c>
      <c r="AR41" s="4" t="str">
        <f t="shared" si="14"/>
        <v>N.A.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2"/>
        <v>0</v>
      </c>
      <c r="M42" s="3">
        <f t="shared" si="12"/>
        <v>0</v>
      </c>
      <c r="N42" s="4">
        <f>L42+M42</f>
        <v>0</v>
      </c>
      <c r="P42" s="6" t="s">
        <v>15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3">
        <f t="shared" si="13"/>
        <v>0</v>
      </c>
      <c r="AB42" s="3">
        <f t="shared" si="13"/>
        <v>0</v>
      </c>
      <c r="AC42" s="4">
        <f>AA42+AB42</f>
        <v>0</v>
      </c>
      <c r="AE42" s="6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 t="str">
        <f t="shared" si="14"/>
        <v>N.A.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 t="str">
        <f t="shared" si="14"/>
        <v>N.A.</v>
      </c>
      <c r="AQ42" s="4" t="str">
        <f t="shared" si="14"/>
        <v>N.A.</v>
      </c>
      <c r="AR42" s="4" t="str">
        <f t="shared" si="14"/>
        <v>N.A.</v>
      </c>
    </row>
    <row r="43" spans="1:44" ht="15.75" customHeight="1" thickBot="1" x14ac:dyDescent="0.3">
      <c r="A43" s="7" t="s">
        <v>16</v>
      </c>
      <c r="B43" s="4">
        <f t="shared" ref="B43:K43" si="15">SUM(B39:B42)</f>
        <v>0</v>
      </c>
      <c r="C43" s="4">
        <f t="shared" si="15"/>
        <v>0</v>
      </c>
      <c r="D43" s="4">
        <f t="shared" si="15"/>
        <v>0</v>
      </c>
      <c r="E43" s="4">
        <f t="shared" si="15"/>
        <v>0</v>
      </c>
      <c r="F43" s="4">
        <f t="shared" si="15"/>
        <v>0</v>
      </c>
      <c r="G43" s="4">
        <f t="shared" si="15"/>
        <v>0</v>
      </c>
      <c r="H43" s="4">
        <f t="shared" si="15"/>
        <v>0</v>
      </c>
      <c r="I43" s="4">
        <f t="shared" si="15"/>
        <v>0</v>
      </c>
      <c r="J43" s="4">
        <f t="shared" si="15"/>
        <v>0</v>
      </c>
      <c r="K43" s="4">
        <f t="shared" si="15"/>
        <v>0</v>
      </c>
      <c r="L43" s="3">
        <f t="shared" si="12"/>
        <v>0</v>
      </c>
      <c r="M43" s="3">
        <f t="shared" si="12"/>
        <v>0</v>
      </c>
      <c r="N43" s="4"/>
      <c r="P43" s="7" t="s">
        <v>16</v>
      </c>
      <c r="Q43" s="4">
        <f t="shared" ref="Q43:Z43" si="16">SUM(Q39:Q42)</f>
        <v>0</v>
      </c>
      <c r="R43" s="4">
        <f t="shared" si="16"/>
        <v>0</v>
      </c>
      <c r="S43" s="4">
        <f t="shared" si="16"/>
        <v>0</v>
      </c>
      <c r="T43" s="4">
        <f t="shared" si="16"/>
        <v>0</v>
      </c>
      <c r="U43" s="4">
        <f t="shared" si="16"/>
        <v>0</v>
      </c>
      <c r="V43" s="4">
        <f t="shared" si="16"/>
        <v>0</v>
      </c>
      <c r="W43" s="4">
        <f t="shared" si="16"/>
        <v>0</v>
      </c>
      <c r="X43" s="4">
        <f t="shared" si="16"/>
        <v>0</v>
      </c>
      <c r="Y43" s="4">
        <f t="shared" si="16"/>
        <v>0</v>
      </c>
      <c r="Z43" s="4">
        <f t="shared" si="16"/>
        <v>0</v>
      </c>
      <c r="AA43" s="3">
        <f t="shared" si="13"/>
        <v>0</v>
      </c>
      <c r="AB43" s="3">
        <f t="shared" si="13"/>
        <v>0</v>
      </c>
      <c r="AC43" s="4"/>
      <c r="AE43" s="7" t="s">
        <v>16</v>
      </c>
      <c r="AF43" s="4" t="str">
        <f t="shared" ref="AF43:AQ43" si="17">IFERROR(B43/Q43, "N.A.")</f>
        <v>N.A.</v>
      </c>
      <c r="AG43" s="4" t="str">
        <f t="shared" si="17"/>
        <v>N.A.</v>
      </c>
      <c r="AH43" s="4" t="str">
        <f t="shared" si="17"/>
        <v>N.A.</v>
      </c>
      <c r="AI43" s="4" t="str">
        <f t="shared" si="17"/>
        <v>N.A.</v>
      </c>
      <c r="AJ43" s="4" t="str">
        <f t="shared" si="17"/>
        <v>N.A.</v>
      </c>
      <c r="AK43" s="4" t="str">
        <f t="shared" si="17"/>
        <v>N.A.</v>
      </c>
      <c r="AL43" s="4" t="str">
        <f t="shared" si="17"/>
        <v>N.A.</v>
      </c>
      <c r="AM43" s="4" t="str">
        <f t="shared" si="17"/>
        <v>N.A.</v>
      </c>
      <c r="AN43" s="4" t="str">
        <f t="shared" si="17"/>
        <v>N.A.</v>
      </c>
      <c r="AO43" s="4" t="str">
        <f t="shared" si="17"/>
        <v>N.A.</v>
      </c>
      <c r="AP43" s="4" t="str">
        <f t="shared" si="17"/>
        <v>N.A.</v>
      </c>
      <c r="AQ43" s="4" t="str">
        <f t="shared" si="17"/>
        <v>N.A.</v>
      </c>
      <c r="AR43" s="4"/>
    </row>
    <row r="44" spans="1:44" ht="15.75" thickBot="1" x14ac:dyDescent="0.3">
      <c r="A44" s="8" t="s">
        <v>0</v>
      </c>
      <c r="B44" s="41">
        <f>B43+C43</f>
        <v>0</v>
      </c>
      <c r="C44" s="42"/>
      <c r="D44" s="41">
        <f>D43+E43</f>
        <v>0</v>
      </c>
      <c r="E44" s="42"/>
      <c r="F44" s="41">
        <f>F43+G43</f>
        <v>0</v>
      </c>
      <c r="G44" s="42"/>
      <c r="H44" s="41">
        <f>H43+I43</f>
        <v>0</v>
      </c>
      <c r="I44" s="42"/>
      <c r="J44" s="41">
        <f>J43+K43</f>
        <v>0</v>
      </c>
      <c r="K44" s="42"/>
      <c r="L44" s="5"/>
      <c r="M44" s="2"/>
      <c r="N44" s="1">
        <f>B44+D44+F44+H44+J44</f>
        <v>0</v>
      </c>
      <c r="P44" s="8" t="s">
        <v>0</v>
      </c>
      <c r="Q44" s="41">
        <f>Q43+R43</f>
        <v>0</v>
      </c>
      <c r="R44" s="42"/>
      <c r="S44" s="41">
        <f>S43+T43</f>
        <v>0</v>
      </c>
      <c r="T44" s="42"/>
      <c r="U44" s="41">
        <f>U43+V43</f>
        <v>0</v>
      </c>
      <c r="V44" s="42"/>
      <c r="W44" s="41">
        <f>W43+X43</f>
        <v>0</v>
      </c>
      <c r="X44" s="42"/>
      <c r="Y44" s="41">
        <f>Y43+Z43</f>
        <v>0</v>
      </c>
      <c r="Z44" s="42"/>
      <c r="AA44" s="5"/>
      <c r="AB44" s="2"/>
      <c r="AC44" s="1">
        <f>Q44+S44+U44+W44+Y44</f>
        <v>0</v>
      </c>
      <c r="AE44" s="8" t="s">
        <v>0</v>
      </c>
      <c r="AF44" s="22" t="str">
        <f>IFERROR(B44/Q44,"N.A.")</f>
        <v>N.A.</v>
      </c>
      <c r="AG44" s="23"/>
      <c r="AH44" s="22" t="str">
        <f>IFERROR(D44/S44,"N.A.")</f>
        <v>N.A.</v>
      </c>
      <c r="AI44" s="23"/>
      <c r="AJ44" s="22" t="str">
        <f>IFERROR(F44/U44,"N.A.")</f>
        <v>N.A.</v>
      </c>
      <c r="AK44" s="23"/>
      <c r="AL44" s="22" t="str">
        <f>IFERROR(H44/W44,"N.A.")</f>
        <v>N.A.</v>
      </c>
      <c r="AM44" s="23"/>
      <c r="AN44" s="22" t="str">
        <f>IFERROR(J44/Y44,"N.A.")</f>
        <v>N.A.</v>
      </c>
      <c r="AO44" s="23"/>
      <c r="AP44" s="5"/>
      <c r="AQ44" s="2"/>
      <c r="AR44" s="4" t="str">
        <f>IFERROR(N44/AC44, "N.A.")</f>
        <v>N.A.</v>
      </c>
    </row>
  </sheetData>
  <mergeCells count="135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42578125" bestFit="1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38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3">
        <f t="shared" ref="L15:M18" si="0">B15+D15+F15+H15+J15</f>
        <v>0</v>
      </c>
      <c r="M15" s="3">
        <f t="shared" si="0"/>
        <v>0</v>
      </c>
      <c r="N15" s="4">
        <f>L15+M15</f>
        <v>0</v>
      </c>
      <c r="P15" s="6" t="s">
        <v>12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3">
        <f t="shared" ref="AA15:AA19" si="1">Q15+S15+U15+W15+Y15</f>
        <v>0</v>
      </c>
      <c r="AB15" s="3">
        <f t="shared" ref="AB15:AB19" si="2">R15+T15+V15+X15+Z15</f>
        <v>0</v>
      </c>
      <c r="AC15" s="4">
        <f>AA15+AB15</f>
        <v>0</v>
      </c>
      <c r="AE15" s="6" t="s">
        <v>12</v>
      </c>
      <c r="AF15" s="4" t="str">
        <f t="shared" ref="AF15:AR18" si="3">IFERROR(B15/Q15, "N.A.")</f>
        <v>N.A.</v>
      </c>
      <c r="AG15" s="4" t="str">
        <f t="shared" si="3"/>
        <v>N.A.</v>
      </c>
      <c r="AH15" s="4" t="str">
        <f t="shared" si="3"/>
        <v>N.A.</v>
      </c>
      <c r="AI15" s="4" t="str">
        <f t="shared" si="3"/>
        <v>N.A.</v>
      </c>
      <c r="AJ15" s="4" t="str">
        <f t="shared" si="3"/>
        <v>N.A.</v>
      </c>
      <c r="AK15" s="4" t="str">
        <f t="shared" si="3"/>
        <v>N.A.</v>
      </c>
      <c r="AL15" s="4" t="str">
        <f t="shared" si="3"/>
        <v>N.A.</v>
      </c>
      <c r="AM15" s="4" t="str">
        <f t="shared" si="3"/>
        <v>N.A.</v>
      </c>
      <c r="AN15" s="4" t="str">
        <f t="shared" si="3"/>
        <v>N.A.</v>
      </c>
      <c r="AO15" s="4" t="str">
        <f t="shared" si="3"/>
        <v>N.A.</v>
      </c>
      <c r="AP15" s="4" t="str">
        <f t="shared" si="3"/>
        <v>N.A.</v>
      </c>
      <c r="AQ15" s="4" t="str">
        <f t="shared" si="3"/>
        <v>N.A.</v>
      </c>
      <c r="AR15" s="4" t="str">
        <f t="shared" si="3"/>
        <v>N.A.</v>
      </c>
    </row>
    <row r="16" spans="1:44" ht="15.75" customHeight="1" thickBot="1" x14ac:dyDescent="0.3">
      <c r="A16" s="6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4">
        <f>L16+M16</f>
        <v>0</v>
      </c>
      <c r="P16" s="6" t="s">
        <v>13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3">
        <f t="shared" si="1"/>
        <v>0</v>
      </c>
      <c r="AB16" s="3">
        <f t="shared" si="2"/>
        <v>0</v>
      </c>
      <c r="AC16" s="4">
        <f>AA16+AB16</f>
        <v>0</v>
      </c>
      <c r="AE16" s="6" t="s">
        <v>13</v>
      </c>
      <c r="AF16" s="4" t="str">
        <f t="shared" si="3"/>
        <v>N.A.</v>
      </c>
      <c r="AG16" s="4" t="str">
        <f t="shared" si="3"/>
        <v>N.A.</v>
      </c>
      <c r="AH16" s="4" t="str">
        <f t="shared" si="3"/>
        <v>N.A.</v>
      </c>
      <c r="AI16" s="4" t="str">
        <f t="shared" si="3"/>
        <v>N.A.</v>
      </c>
      <c r="AJ16" s="4" t="str">
        <f t="shared" si="3"/>
        <v>N.A.</v>
      </c>
      <c r="AK16" s="4" t="str">
        <f t="shared" si="3"/>
        <v>N.A.</v>
      </c>
      <c r="AL16" s="4" t="str">
        <f t="shared" si="3"/>
        <v>N.A.</v>
      </c>
      <c r="AM16" s="4" t="str">
        <f t="shared" si="3"/>
        <v>N.A.</v>
      </c>
      <c r="AN16" s="4" t="str">
        <f t="shared" si="3"/>
        <v>N.A.</v>
      </c>
      <c r="AO16" s="4" t="str">
        <f t="shared" si="3"/>
        <v>N.A.</v>
      </c>
      <c r="AP16" s="4" t="str">
        <f t="shared" si="3"/>
        <v>N.A.</v>
      </c>
      <c r="AQ16" s="4" t="str">
        <f t="shared" si="3"/>
        <v>N.A.</v>
      </c>
      <c r="AR16" s="4" t="str">
        <f t="shared" si="3"/>
        <v>N.A.</v>
      </c>
    </row>
    <row r="17" spans="1:44" ht="15.75" customHeight="1" thickBot="1" x14ac:dyDescent="0.3">
      <c r="A17" s="6" t="s">
        <v>14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3">
        <f t="shared" si="0"/>
        <v>0</v>
      </c>
      <c r="M17" s="3">
        <f t="shared" si="0"/>
        <v>0</v>
      </c>
      <c r="N17" s="4">
        <f>L17+M17</f>
        <v>0</v>
      </c>
      <c r="P17" s="6" t="s">
        <v>14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3">
        <f t="shared" si="1"/>
        <v>0</v>
      </c>
      <c r="AB17" s="3">
        <f t="shared" si="2"/>
        <v>0</v>
      </c>
      <c r="AC17" s="4">
        <f>AA17+AB17</f>
        <v>0</v>
      </c>
      <c r="AE17" s="6" t="s">
        <v>14</v>
      </c>
      <c r="AF17" s="4" t="str">
        <f t="shared" si="3"/>
        <v>N.A.</v>
      </c>
      <c r="AG17" s="4" t="str">
        <f t="shared" si="3"/>
        <v>N.A.</v>
      </c>
      <c r="AH17" s="4" t="str">
        <f t="shared" si="3"/>
        <v>N.A.</v>
      </c>
      <c r="AI17" s="4" t="str">
        <f t="shared" si="3"/>
        <v>N.A.</v>
      </c>
      <c r="AJ17" s="4" t="str">
        <f t="shared" si="3"/>
        <v>N.A.</v>
      </c>
      <c r="AK17" s="4" t="str">
        <f t="shared" si="3"/>
        <v>N.A.</v>
      </c>
      <c r="AL17" s="4" t="str">
        <f t="shared" si="3"/>
        <v>N.A.</v>
      </c>
      <c r="AM17" s="4" t="str">
        <f t="shared" si="3"/>
        <v>N.A.</v>
      </c>
      <c r="AN17" s="4" t="str">
        <f t="shared" si="3"/>
        <v>N.A.</v>
      </c>
      <c r="AO17" s="4" t="str">
        <f t="shared" si="3"/>
        <v>N.A.</v>
      </c>
      <c r="AP17" s="4" t="str">
        <f t="shared" si="3"/>
        <v>N.A.</v>
      </c>
      <c r="AQ17" s="4" t="str">
        <f t="shared" si="3"/>
        <v>N.A.</v>
      </c>
      <c r="AR17" s="4" t="str">
        <f t="shared" si="3"/>
        <v>N.A.</v>
      </c>
    </row>
    <row r="18" spans="1:44" ht="15.75" customHeight="1" thickBot="1" x14ac:dyDescent="0.3">
      <c r="A18" s="6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4">
        <f>L18+M18</f>
        <v>0</v>
      </c>
      <c r="P18" s="6" t="s">
        <v>15</v>
      </c>
      <c r="Q18" s="4"/>
      <c r="R18" s="4"/>
      <c r="S18" s="4"/>
      <c r="T18" s="4"/>
      <c r="U18" s="4"/>
      <c r="V18" s="4"/>
      <c r="W18" s="4"/>
      <c r="X18" s="4"/>
      <c r="Y18" s="4"/>
      <c r="Z18" s="4"/>
      <c r="AA18" s="3">
        <f t="shared" si="1"/>
        <v>0</v>
      </c>
      <c r="AB18" s="3">
        <f t="shared" si="2"/>
        <v>0</v>
      </c>
      <c r="AC18" s="4">
        <f>AA18+AB18</f>
        <v>0</v>
      </c>
      <c r="AE18" s="6" t="s">
        <v>15</v>
      </c>
      <c r="AF18" s="4" t="str">
        <f t="shared" si="3"/>
        <v>N.A.</v>
      </c>
      <c r="AG18" s="4" t="str">
        <f t="shared" si="3"/>
        <v>N.A.</v>
      </c>
      <c r="AH18" s="4" t="str">
        <f t="shared" si="3"/>
        <v>N.A.</v>
      </c>
      <c r="AI18" s="4" t="str">
        <f t="shared" si="3"/>
        <v>N.A.</v>
      </c>
      <c r="AJ18" s="4" t="str">
        <f t="shared" si="3"/>
        <v>N.A.</v>
      </c>
      <c r="AK18" s="4" t="str">
        <f t="shared" si="3"/>
        <v>N.A.</v>
      </c>
      <c r="AL18" s="4" t="str">
        <f t="shared" si="3"/>
        <v>N.A.</v>
      </c>
      <c r="AM18" s="4" t="str">
        <f t="shared" si="3"/>
        <v>N.A.</v>
      </c>
      <c r="AN18" s="4" t="str">
        <f t="shared" si="3"/>
        <v>N.A.</v>
      </c>
      <c r="AO18" s="4" t="str">
        <f t="shared" si="3"/>
        <v>N.A.</v>
      </c>
      <c r="AP18" s="4" t="str">
        <f t="shared" si="3"/>
        <v>N.A.</v>
      </c>
      <c r="AQ18" s="4" t="str">
        <f t="shared" si="3"/>
        <v>N.A.</v>
      </c>
      <c r="AR18" s="4" t="str">
        <f t="shared" si="3"/>
        <v>N.A.</v>
      </c>
    </row>
    <row r="19" spans="1:44" ht="15.75" customHeight="1" thickBot="1" x14ac:dyDescent="0.3">
      <c r="A19" s="7" t="s">
        <v>16</v>
      </c>
      <c r="B19" s="4">
        <f t="shared" ref="B19:M19" si="4">SUM(B15:B18)</f>
        <v>0</v>
      </c>
      <c r="C19" s="4">
        <f t="shared" si="4"/>
        <v>0</v>
      </c>
      <c r="D19" s="4">
        <f t="shared" si="4"/>
        <v>0</v>
      </c>
      <c r="E19" s="4">
        <f t="shared" si="4"/>
        <v>0</v>
      </c>
      <c r="F19" s="4">
        <f t="shared" si="4"/>
        <v>0</v>
      </c>
      <c r="G19" s="4">
        <f t="shared" si="4"/>
        <v>0</v>
      </c>
      <c r="H19" s="4">
        <f t="shared" si="4"/>
        <v>0</v>
      </c>
      <c r="I19" s="4">
        <f t="shared" si="4"/>
        <v>0</v>
      </c>
      <c r="J19" s="4">
        <f t="shared" si="4"/>
        <v>0</v>
      </c>
      <c r="K19" s="4">
        <f t="shared" si="4"/>
        <v>0</v>
      </c>
      <c r="L19" s="3">
        <f t="shared" si="4"/>
        <v>0</v>
      </c>
      <c r="M19" s="3">
        <f t="shared" si="4"/>
        <v>0</v>
      </c>
      <c r="N19" s="4"/>
      <c r="P19" s="7" t="s">
        <v>16</v>
      </c>
      <c r="Q19" s="4">
        <f t="shared" ref="Q19:Z19" si="5">SUM(Q15:Q18)</f>
        <v>0</v>
      </c>
      <c r="R19" s="4">
        <f t="shared" si="5"/>
        <v>0</v>
      </c>
      <c r="S19" s="4">
        <f t="shared" si="5"/>
        <v>0</v>
      </c>
      <c r="T19" s="4">
        <f t="shared" si="5"/>
        <v>0</v>
      </c>
      <c r="U19" s="4">
        <f t="shared" si="5"/>
        <v>0</v>
      </c>
      <c r="V19" s="4">
        <f t="shared" si="5"/>
        <v>0</v>
      </c>
      <c r="W19" s="4">
        <f t="shared" si="5"/>
        <v>0</v>
      </c>
      <c r="X19" s="4">
        <f t="shared" si="5"/>
        <v>0</v>
      </c>
      <c r="Y19" s="4">
        <f t="shared" si="5"/>
        <v>0</v>
      </c>
      <c r="Z19" s="4">
        <f t="shared" si="5"/>
        <v>0</v>
      </c>
      <c r="AA19" s="3">
        <f t="shared" si="1"/>
        <v>0</v>
      </c>
      <c r="AB19" s="3">
        <f t="shared" si="2"/>
        <v>0</v>
      </c>
      <c r="AC19" s="4"/>
      <c r="AE19" s="7" t="s">
        <v>16</v>
      </c>
      <c r="AF19" s="4" t="str">
        <f t="shared" ref="AF19:AQ19" si="6">IFERROR(B19/Q19, "N.A.")</f>
        <v>N.A.</v>
      </c>
      <c r="AG19" s="4" t="str">
        <f t="shared" si="6"/>
        <v>N.A.</v>
      </c>
      <c r="AH19" s="4" t="str">
        <f t="shared" si="6"/>
        <v>N.A.</v>
      </c>
      <c r="AI19" s="4" t="str">
        <f t="shared" si="6"/>
        <v>N.A.</v>
      </c>
      <c r="AJ19" s="4" t="str">
        <f t="shared" si="6"/>
        <v>N.A.</v>
      </c>
      <c r="AK19" s="4" t="str">
        <f t="shared" si="6"/>
        <v>N.A.</v>
      </c>
      <c r="AL19" s="4" t="str">
        <f t="shared" si="6"/>
        <v>N.A.</v>
      </c>
      <c r="AM19" s="4" t="str">
        <f t="shared" si="6"/>
        <v>N.A.</v>
      </c>
      <c r="AN19" s="4" t="str">
        <f t="shared" si="6"/>
        <v>N.A.</v>
      </c>
      <c r="AO19" s="4" t="str">
        <f t="shared" si="6"/>
        <v>N.A.</v>
      </c>
      <c r="AP19" s="4" t="str">
        <f t="shared" si="6"/>
        <v>N.A.</v>
      </c>
      <c r="AQ19" s="4" t="str">
        <f t="shared" si="6"/>
        <v>N.A.</v>
      </c>
      <c r="AR19" s="4"/>
    </row>
    <row r="20" spans="1:44" ht="15.75" thickBot="1" x14ac:dyDescent="0.3">
      <c r="A20" s="8" t="s">
        <v>0</v>
      </c>
      <c r="B20" s="41">
        <f>B19+C19</f>
        <v>0</v>
      </c>
      <c r="C20" s="42"/>
      <c r="D20" s="41">
        <f>D19+E19</f>
        <v>0</v>
      </c>
      <c r="E20" s="42"/>
      <c r="F20" s="41">
        <f>F19+G19</f>
        <v>0</v>
      </c>
      <c r="G20" s="42"/>
      <c r="H20" s="41">
        <f>H19+I19</f>
        <v>0</v>
      </c>
      <c r="I20" s="42"/>
      <c r="J20" s="41">
        <f>J19+K19</f>
        <v>0</v>
      </c>
      <c r="K20" s="42"/>
      <c r="L20" s="5"/>
      <c r="M20" s="2"/>
      <c r="N20" s="1">
        <f>B20+D20+F20+H20+J20</f>
        <v>0</v>
      </c>
      <c r="P20" s="8" t="s">
        <v>0</v>
      </c>
      <c r="Q20" s="41">
        <f>Q19+R19</f>
        <v>0</v>
      </c>
      <c r="R20" s="42"/>
      <c r="S20" s="41">
        <f>S19+T19</f>
        <v>0</v>
      </c>
      <c r="T20" s="42"/>
      <c r="U20" s="41">
        <f>U19+V19</f>
        <v>0</v>
      </c>
      <c r="V20" s="42"/>
      <c r="W20" s="41">
        <f>W19+X19</f>
        <v>0</v>
      </c>
      <c r="X20" s="42"/>
      <c r="Y20" s="41">
        <f>Y19+Z19</f>
        <v>0</v>
      </c>
      <c r="Z20" s="42"/>
      <c r="AA20" s="5"/>
      <c r="AB20" s="2"/>
      <c r="AC20" s="1">
        <f>Q20+S20+U20+W20+Y20</f>
        <v>0</v>
      </c>
      <c r="AE20" s="8" t="s">
        <v>0</v>
      </c>
      <c r="AF20" s="22" t="str">
        <f>IFERROR(B20/Q20,"N.A.")</f>
        <v>N.A.</v>
      </c>
      <c r="AG20" s="23"/>
      <c r="AH20" s="22" t="str">
        <f>IFERROR(D20/S20,"N.A.")</f>
        <v>N.A.</v>
      </c>
      <c r="AI20" s="23"/>
      <c r="AJ20" s="22" t="str">
        <f>IFERROR(F20/U20,"N.A.")</f>
        <v>N.A.</v>
      </c>
      <c r="AK20" s="23"/>
      <c r="AL20" s="22" t="str">
        <f>IFERROR(H20/W20,"N.A.")</f>
        <v>N.A.</v>
      </c>
      <c r="AM20" s="23"/>
      <c r="AN20" s="22" t="str">
        <f>IFERROR(J20/Y20,"N.A.")</f>
        <v>N.A.</v>
      </c>
      <c r="AO20" s="23"/>
      <c r="AP20" s="5"/>
      <c r="AQ20" s="2"/>
      <c r="AR20" s="4" t="str">
        <f>IFERROR(N20/AC20, "N.A.")</f>
        <v>N.A.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3">
        <f t="shared" ref="L27:M31" si="7">B27+D27+F27+H27+J27</f>
        <v>0</v>
      </c>
      <c r="M27" s="3">
        <f t="shared" si="7"/>
        <v>0</v>
      </c>
      <c r="N27" s="4">
        <f>L27+M27</f>
        <v>0</v>
      </c>
      <c r="P27" s="6" t="s">
        <v>12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3">
        <f t="shared" ref="AA27:AB31" si="8">Q27+S27+U27+W27+Y27</f>
        <v>0</v>
      </c>
      <c r="AB27" s="3">
        <f t="shared" si="8"/>
        <v>0</v>
      </c>
      <c r="AC27" s="4">
        <f>AA27+AB27</f>
        <v>0</v>
      </c>
      <c r="AE27" s="6" t="s">
        <v>12</v>
      </c>
      <c r="AF27" s="4" t="str">
        <f t="shared" ref="AF27:AR30" si="9">IFERROR(B27/Q27, "N.A.")</f>
        <v>N.A.</v>
      </c>
      <c r="AG27" s="4" t="str">
        <f t="shared" si="9"/>
        <v>N.A.</v>
      </c>
      <c r="AH27" s="4" t="str">
        <f t="shared" si="9"/>
        <v>N.A.</v>
      </c>
      <c r="AI27" s="4" t="str">
        <f t="shared" si="9"/>
        <v>N.A.</v>
      </c>
      <c r="AJ27" s="4" t="str">
        <f t="shared" si="9"/>
        <v>N.A.</v>
      </c>
      <c r="AK27" s="4" t="str">
        <f t="shared" si="9"/>
        <v>N.A.</v>
      </c>
      <c r="AL27" s="4" t="str">
        <f t="shared" si="9"/>
        <v>N.A.</v>
      </c>
      <c r="AM27" s="4" t="str">
        <f t="shared" si="9"/>
        <v>N.A.</v>
      </c>
      <c r="AN27" s="4" t="str">
        <f t="shared" si="9"/>
        <v>N.A.</v>
      </c>
      <c r="AO27" s="4" t="str">
        <f t="shared" si="9"/>
        <v>N.A.</v>
      </c>
      <c r="AP27" s="4" t="str">
        <f t="shared" si="9"/>
        <v>N.A.</v>
      </c>
      <c r="AQ27" s="4" t="str">
        <f t="shared" si="9"/>
        <v>N.A.</v>
      </c>
      <c r="AR27" s="4" t="str">
        <f t="shared" si="9"/>
        <v>N.A.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7"/>
        <v>0</v>
      </c>
      <c r="M28" s="3">
        <f t="shared" si="7"/>
        <v>0</v>
      </c>
      <c r="N28" s="4">
        <f>L28+M28</f>
        <v>0</v>
      </c>
      <c r="P28" s="6" t="s">
        <v>13</v>
      </c>
      <c r="Q28" s="4"/>
      <c r="R28" s="4"/>
      <c r="S28" s="4"/>
      <c r="T28" s="4"/>
      <c r="U28" s="4"/>
      <c r="V28" s="4"/>
      <c r="W28" s="4"/>
      <c r="X28" s="4"/>
      <c r="Y28" s="4"/>
      <c r="Z28" s="4"/>
      <c r="AA28" s="3">
        <f t="shared" si="8"/>
        <v>0</v>
      </c>
      <c r="AB28" s="3">
        <f t="shared" si="8"/>
        <v>0</v>
      </c>
      <c r="AC28" s="4">
        <f>AA28+AB28</f>
        <v>0</v>
      </c>
      <c r="AE28" s="6" t="s">
        <v>13</v>
      </c>
      <c r="AF28" s="4" t="str">
        <f t="shared" si="9"/>
        <v>N.A.</v>
      </c>
      <c r="AG28" s="4" t="str">
        <f t="shared" si="9"/>
        <v>N.A.</v>
      </c>
      <c r="AH28" s="4" t="str">
        <f t="shared" si="9"/>
        <v>N.A.</v>
      </c>
      <c r="AI28" s="4" t="str">
        <f t="shared" si="9"/>
        <v>N.A.</v>
      </c>
      <c r="AJ28" s="4" t="str">
        <f t="shared" si="9"/>
        <v>N.A.</v>
      </c>
      <c r="AK28" s="4" t="str">
        <f t="shared" si="9"/>
        <v>N.A.</v>
      </c>
      <c r="AL28" s="4" t="str">
        <f t="shared" si="9"/>
        <v>N.A.</v>
      </c>
      <c r="AM28" s="4" t="str">
        <f t="shared" si="9"/>
        <v>N.A.</v>
      </c>
      <c r="AN28" s="4" t="str">
        <f t="shared" si="9"/>
        <v>N.A.</v>
      </c>
      <c r="AO28" s="4" t="str">
        <f t="shared" si="9"/>
        <v>N.A.</v>
      </c>
      <c r="AP28" s="4" t="str">
        <f t="shared" si="9"/>
        <v>N.A.</v>
      </c>
      <c r="AQ28" s="4" t="str">
        <f t="shared" si="9"/>
        <v>N.A.</v>
      </c>
      <c r="AR28" s="4" t="str">
        <f t="shared" si="9"/>
        <v>N.A.</v>
      </c>
    </row>
    <row r="29" spans="1:44" ht="15.75" customHeight="1" thickBot="1" x14ac:dyDescent="0.3">
      <c r="A29" s="6" t="s">
        <v>14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3">
        <f t="shared" si="7"/>
        <v>0</v>
      </c>
      <c r="M29" s="3">
        <f t="shared" si="7"/>
        <v>0</v>
      </c>
      <c r="N29" s="4">
        <f>L29+M29</f>
        <v>0</v>
      </c>
      <c r="P29" s="6" t="s">
        <v>14</v>
      </c>
      <c r="Q29" s="4"/>
      <c r="R29" s="4"/>
      <c r="S29" s="4"/>
      <c r="T29" s="4"/>
      <c r="U29" s="4"/>
      <c r="V29" s="4"/>
      <c r="W29" s="4"/>
      <c r="X29" s="4"/>
      <c r="Y29" s="4"/>
      <c r="Z29" s="4"/>
      <c r="AA29" s="3">
        <f t="shared" si="8"/>
        <v>0</v>
      </c>
      <c r="AB29" s="3">
        <f t="shared" si="8"/>
        <v>0</v>
      </c>
      <c r="AC29" s="4">
        <f>AA29+AB29</f>
        <v>0</v>
      </c>
      <c r="AE29" s="6" t="s">
        <v>14</v>
      </c>
      <c r="AF29" s="4" t="str">
        <f t="shared" si="9"/>
        <v>N.A.</v>
      </c>
      <c r="AG29" s="4" t="str">
        <f t="shared" si="9"/>
        <v>N.A.</v>
      </c>
      <c r="AH29" s="4" t="str">
        <f t="shared" si="9"/>
        <v>N.A.</v>
      </c>
      <c r="AI29" s="4" t="str">
        <f t="shared" si="9"/>
        <v>N.A.</v>
      </c>
      <c r="AJ29" s="4" t="str">
        <f t="shared" si="9"/>
        <v>N.A.</v>
      </c>
      <c r="AK29" s="4" t="str">
        <f t="shared" si="9"/>
        <v>N.A.</v>
      </c>
      <c r="AL29" s="4" t="str">
        <f t="shared" si="9"/>
        <v>N.A.</v>
      </c>
      <c r="AM29" s="4" t="str">
        <f t="shared" si="9"/>
        <v>N.A.</v>
      </c>
      <c r="AN29" s="4" t="str">
        <f t="shared" si="9"/>
        <v>N.A.</v>
      </c>
      <c r="AO29" s="4" t="str">
        <f t="shared" si="9"/>
        <v>N.A.</v>
      </c>
      <c r="AP29" s="4" t="str">
        <f t="shared" si="9"/>
        <v>N.A.</v>
      </c>
      <c r="AQ29" s="4" t="str">
        <f t="shared" si="9"/>
        <v>N.A.</v>
      </c>
      <c r="AR29" s="4" t="str">
        <f t="shared" si="9"/>
        <v>N.A.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7"/>
        <v>0</v>
      </c>
      <c r="M30" s="3">
        <f t="shared" si="7"/>
        <v>0</v>
      </c>
      <c r="N30" s="4">
        <f>L30+M30</f>
        <v>0</v>
      </c>
      <c r="P30" s="6" t="s">
        <v>15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3">
        <f t="shared" si="8"/>
        <v>0</v>
      </c>
      <c r="AB30" s="3">
        <f t="shared" si="8"/>
        <v>0</v>
      </c>
      <c r="AC30" s="4">
        <f>AA30+AB30</f>
        <v>0</v>
      </c>
      <c r="AE30" s="6" t="s">
        <v>15</v>
      </c>
      <c r="AF30" s="4" t="str">
        <f t="shared" si="9"/>
        <v>N.A.</v>
      </c>
      <c r="AG30" s="4" t="str">
        <f t="shared" si="9"/>
        <v>N.A.</v>
      </c>
      <c r="AH30" s="4" t="str">
        <f t="shared" si="9"/>
        <v>N.A.</v>
      </c>
      <c r="AI30" s="4" t="str">
        <f t="shared" si="9"/>
        <v>N.A.</v>
      </c>
      <c r="AJ30" s="4" t="str">
        <f t="shared" si="9"/>
        <v>N.A.</v>
      </c>
      <c r="AK30" s="4" t="str">
        <f t="shared" si="9"/>
        <v>N.A.</v>
      </c>
      <c r="AL30" s="4" t="str">
        <f t="shared" si="9"/>
        <v>N.A.</v>
      </c>
      <c r="AM30" s="4" t="str">
        <f t="shared" si="9"/>
        <v>N.A.</v>
      </c>
      <c r="AN30" s="4" t="str">
        <f t="shared" si="9"/>
        <v>N.A.</v>
      </c>
      <c r="AO30" s="4" t="str">
        <f t="shared" si="9"/>
        <v>N.A.</v>
      </c>
      <c r="AP30" s="4" t="str">
        <f t="shared" si="9"/>
        <v>N.A.</v>
      </c>
      <c r="AQ30" s="4" t="str">
        <f t="shared" si="9"/>
        <v>N.A.</v>
      </c>
      <c r="AR30" s="4" t="str">
        <f t="shared" si="9"/>
        <v>N.A.</v>
      </c>
    </row>
    <row r="31" spans="1:44" ht="15.75" customHeight="1" thickBot="1" x14ac:dyDescent="0.3">
      <c r="A31" s="7" t="s">
        <v>16</v>
      </c>
      <c r="B31" s="4">
        <f t="shared" ref="B31:K31" si="10">SUM(B27:B30)</f>
        <v>0</v>
      </c>
      <c r="C31" s="4">
        <f t="shared" si="10"/>
        <v>0</v>
      </c>
      <c r="D31" s="4">
        <f t="shared" si="10"/>
        <v>0</v>
      </c>
      <c r="E31" s="4">
        <f t="shared" si="10"/>
        <v>0</v>
      </c>
      <c r="F31" s="4">
        <f t="shared" si="10"/>
        <v>0</v>
      </c>
      <c r="G31" s="4">
        <f t="shared" si="10"/>
        <v>0</v>
      </c>
      <c r="H31" s="4">
        <f t="shared" si="10"/>
        <v>0</v>
      </c>
      <c r="I31" s="4">
        <f t="shared" si="10"/>
        <v>0</v>
      </c>
      <c r="J31" s="4">
        <f t="shared" si="10"/>
        <v>0</v>
      </c>
      <c r="K31" s="4">
        <f t="shared" si="10"/>
        <v>0</v>
      </c>
      <c r="L31" s="3">
        <f t="shared" si="7"/>
        <v>0</v>
      </c>
      <c r="M31" s="3">
        <f t="shared" si="7"/>
        <v>0</v>
      </c>
      <c r="N31" s="4"/>
      <c r="P31" s="7" t="s">
        <v>16</v>
      </c>
      <c r="Q31" s="4">
        <f t="shared" ref="Q31:Z31" si="11">SUM(Q27:Q30)</f>
        <v>0</v>
      </c>
      <c r="R31" s="4">
        <f t="shared" si="11"/>
        <v>0</v>
      </c>
      <c r="S31" s="4">
        <f t="shared" si="11"/>
        <v>0</v>
      </c>
      <c r="T31" s="4">
        <f t="shared" si="11"/>
        <v>0</v>
      </c>
      <c r="U31" s="4">
        <f t="shared" si="11"/>
        <v>0</v>
      </c>
      <c r="V31" s="4">
        <f t="shared" si="11"/>
        <v>0</v>
      </c>
      <c r="W31" s="4">
        <f t="shared" si="11"/>
        <v>0</v>
      </c>
      <c r="X31" s="4">
        <f t="shared" si="11"/>
        <v>0</v>
      </c>
      <c r="Y31" s="4">
        <f t="shared" si="11"/>
        <v>0</v>
      </c>
      <c r="Z31" s="4">
        <f t="shared" si="11"/>
        <v>0</v>
      </c>
      <c r="AA31" s="3">
        <f t="shared" si="8"/>
        <v>0</v>
      </c>
      <c r="AB31" s="3">
        <f t="shared" si="8"/>
        <v>0</v>
      </c>
      <c r="AC31" s="4"/>
      <c r="AE31" s="7" t="s">
        <v>16</v>
      </c>
      <c r="AF31" s="4" t="str">
        <f t="shared" ref="AF31:AQ31" si="12">IFERROR(B31/Q31, "N.A.")</f>
        <v>N.A.</v>
      </c>
      <c r="AG31" s="4" t="str">
        <f t="shared" si="12"/>
        <v>N.A.</v>
      </c>
      <c r="AH31" s="4" t="str">
        <f t="shared" si="12"/>
        <v>N.A.</v>
      </c>
      <c r="AI31" s="4" t="str">
        <f t="shared" si="12"/>
        <v>N.A.</v>
      </c>
      <c r="AJ31" s="4" t="str">
        <f t="shared" si="12"/>
        <v>N.A.</v>
      </c>
      <c r="AK31" s="4" t="str">
        <f t="shared" si="12"/>
        <v>N.A.</v>
      </c>
      <c r="AL31" s="4" t="str">
        <f t="shared" si="12"/>
        <v>N.A.</v>
      </c>
      <c r="AM31" s="4" t="str">
        <f t="shared" si="12"/>
        <v>N.A.</v>
      </c>
      <c r="AN31" s="4" t="str">
        <f t="shared" si="12"/>
        <v>N.A.</v>
      </c>
      <c r="AO31" s="4" t="str">
        <f t="shared" si="12"/>
        <v>N.A.</v>
      </c>
      <c r="AP31" s="4" t="str">
        <f t="shared" si="12"/>
        <v>N.A.</v>
      </c>
      <c r="AQ31" s="4" t="str">
        <f t="shared" si="12"/>
        <v>N.A.</v>
      </c>
      <c r="AR31" s="4"/>
    </row>
    <row r="32" spans="1:44" ht="15.75" thickBot="1" x14ac:dyDescent="0.3">
      <c r="A32" s="8" t="s">
        <v>0</v>
      </c>
      <c r="B32" s="41">
        <f>B31+C31</f>
        <v>0</v>
      </c>
      <c r="C32" s="42"/>
      <c r="D32" s="41">
        <f>D31+E31</f>
        <v>0</v>
      </c>
      <c r="E32" s="42"/>
      <c r="F32" s="41">
        <f>F31+G31</f>
        <v>0</v>
      </c>
      <c r="G32" s="42"/>
      <c r="H32" s="41">
        <f>H31+I31</f>
        <v>0</v>
      </c>
      <c r="I32" s="42"/>
      <c r="J32" s="41">
        <f>J31+K31</f>
        <v>0</v>
      </c>
      <c r="K32" s="42"/>
      <c r="L32" s="5"/>
      <c r="M32" s="2"/>
      <c r="N32" s="1">
        <f>B32+D32+F32+H32+J32</f>
        <v>0</v>
      </c>
      <c r="P32" s="8" t="s">
        <v>0</v>
      </c>
      <c r="Q32" s="41">
        <f>Q31+R31</f>
        <v>0</v>
      </c>
      <c r="R32" s="42"/>
      <c r="S32" s="41">
        <f>S31+T31</f>
        <v>0</v>
      </c>
      <c r="T32" s="42"/>
      <c r="U32" s="41">
        <f>U31+V31</f>
        <v>0</v>
      </c>
      <c r="V32" s="42"/>
      <c r="W32" s="41">
        <f>W31+X31</f>
        <v>0</v>
      </c>
      <c r="X32" s="42"/>
      <c r="Y32" s="41">
        <f>Y31+Z31</f>
        <v>0</v>
      </c>
      <c r="Z32" s="42"/>
      <c r="AA32" s="5"/>
      <c r="AB32" s="2"/>
      <c r="AC32" s="1">
        <f>Q32+S32+U32+W32+Y32</f>
        <v>0</v>
      </c>
      <c r="AE32" s="8" t="s">
        <v>0</v>
      </c>
      <c r="AF32" s="22" t="str">
        <f>IFERROR(B32/Q32,"N.A.")</f>
        <v>N.A.</v>
      </c>
      <c r="AG32" s="23"/>
      <c r="AH32" s="22" t="str">
        <f>IFERROR(D32/S32,"N.A.")</f>
        <v>N.A.</v>
      </c>
      <c r="AI32" s="23"/>
      <c r="AJ32" s="22" t="str">
        <f>IFERROR(F32/U32,"N.A.")</f>
        <v>N.A.</v>
      </c>
      <c r="AK32" s="23"/>
      <c r="AL32" s="22" t="str">
        <f>IFERROR(H32/W32,"N.A.")</f>
        <v>N.A.</v>
      </c>
      <c r="AM32" s="23"/>
      <c r="AN32" s="22" t="str">
        <f>IFERROR(J32/Y32,"N.A.")</f>
        <v>N.A.</v>
      </c>
      <c r="AO32" s="23"/>
      <c r="AP32" s="5"/>
      <c r="AQ32" s="2"/>
      <c r="AR32" s="4" t="str">
        <f>IFERROR(N32/AC32, "N.A.")</f>
        <v>N.A.</v>
      </c>
    </row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3">
        <f t="shared" ref="L39:M43" si="13">B39+D39+F39+H39+J39</f>
        <v>0</v>
      </c>
      <c r="M39" s="3">
        <f t="shared" si="13"/>
        <v>0</v>
      </c>
      <c r="N39" s="4">
        <f>L39+M39</f>
        <v>0</v>
      </c>
      <c r="P39" s="6" t="s">
        <v>12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3">
        <f t="shared" ref="AA39:AB43" si="14">Q39+S39+U39+W39+Y39</f>
        <v>0</v>
      </c>
      <c r="AB39" s="3">
        <f t="shared" si="14"/>
        <v>0</v>
      </c>
      <c r="AC39" s="4">
        <f>AA39+AB39</f>
        <v>0</v>
      </c>
      <c r="AE39" s="6" t="s">
        <v>12</v>
      </c>
      <c r="AF39" s="4" t="str">
        <f t="shared" ref="AF39:AR42" si="15">IFERROR(B39/Q39, "N.A.")</f>
        <v>N.A.</v>
      </c>
      <c r="AG39" s="4" t="str">
        <f t="shared" si="15"/>
        <v>N.A.</v>
      </c>
      <c r="AH39" s="4" t="str">
        <f t="shared" si="15"/>
        <v>N.A.</v>
      </c>
      <c r="AI39" s="4" t="str">
        <f t="shared" si="15"/>
        <v>N.A.</v>
      </c>
      <c r="AJ39" s="4" t="str">
        <f t="shared" si="15"/>
        <v>N.A.</v>
      </c>
      <c r="AK39" s="4" t="str">
        <f t="shared" si="15"/>
        <v>N.A.</v>
      </c>
      <c r="AL39" s="4" t="str">
        <f t="shared" si="15"/>
        <v>N.A.</v>
      </c>
      <c r="AM39" s="4" t="str">
        <f t="shared" si="15"/>
        <v>N.A.</v>
      </c>
      <c r="AN39" s="4" t="str">
        <f t="shared" si="15"/>
        <v>N.A.</v>
      </c>
      <c r="AO39" s="4" t="str">
        <f t="shared" si="15"/>
        <v>N.A.</v>
      </c>
      <c r="AP39" s="4" t="str">
        <f t="shared" si="15"/>
        <v>N.A.</v>
      </c>
      <c r="AQ39" s="4" t="str">
        <f t="shared" si="15"/>
        <v>N.A.</v>
      </c>
      <c r="AR39" s="4" t="str">
        <f t="shared" si="15"/>
        <v>N.A.</v>
      </c>
    </row>
    <row r="40" spans="1:44" ht="15.75" customHeight="1" thickBot="1" x14ac:dyDescent="0.3">
      <c r="A40" s="6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13"/>
        <v>0</v>
      </c>
      <c r="M40" s="3">
        <f t="shared" si="13"/>
        <v>0</v>
      </c>
      <c r="N40" s="4">
        <f>L40+M40</f>
        <v>0</v>
      </c>
      <c r="P40" s="6" t="s">
        <v>13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3">
        <f t="shared" si="14"/>
        <v>0</v>
      </c>
      <c r="AB40" s="3">
        <f t="shared" si="14"/>
        <v>0</v>
      </c>
      <c r="AC40" s="4">
        <f>AA40+AB40</f>
        <v>0</v>
      </c>
      <c r="AE40" s="6" t="s">
        <v>13</v>
      </c>
      <c r="AF40" s="4" t="str">
        <f t="shared" si="15"/>
        <v>N.A.</v>
      </c>
      <c r="AG40" s="4" t="str">
        <f t="shared" si="15"/>
        <v>N.A.</v>
      </c>
      <c r="AH40" s="4" t="str">
        <f t="shared" si="15"/>
        <v>N.A.</v>
      </c>
      <c r="AI40" s="4" t="str">
        <f t="shared" si="15"/>
        <v>N.A.</v>
      </c>
      <c r="AJ40" s="4" t="str">
        <f t="shared" si="15"/>
        <v>N.A.</v>
      </c>
      <c r="AK40" s="4" t="str">
        <f t="shared" si="15"/>
        <v>N.A.</v>
      </c>
      <c r="AL40" s="4" t="str">
        <f t="shared" si="15"/>
        <v>N.A.</v>
      </c>
      <c r="AM40" s="4" t="str">
        <f t="shared" si="15"/>
        <v>N.A.</v>
      </c>
      <c r="AN40" s="4" t="str">
        <f t="shared" si="15"/>
        <v>N.A.</v>
      </c>
      <c r="AO40" s="4" t="str">
        <f t="shared" si="15"/>
        <v>N.A.</v>
      </c>
      <c r="AP40" s="4" t="str">
        <f t="shared" si="15"/>
        <v>N.A.</v>
      </c>
      <c r="AQ40" s="4" t="str">
        <f t="shared" si="15"/>
        <v>N.A.</v>
      </c>
      <c r="AR40" s="4" t="str">
        <f t="shared" si="15"/>
        <v>N.A.</v>
      </c>
    </row>
    <row r="41" spans="1:44" ht="15.75" customHeight="1" thickBot="1" x14ac:dyDescent="0.3">
      <c r="A41" s="6" t="s">
        <v>14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3">
        <f t="shared" si="13"/>
        <v>0</v>
      </c>
      <c r="M41" s="3">
        <f t="shared" si="13"/>
        <v>0</v>
      </c>
      <c r="N41" s="4">
        <f>L41+M41</f>
        <v>0</v>
      </c>
      <c r="P41" s="6" t="s">
        <v>14</v>
      </c>
      <c r="Q41" s="4"/>
      <c r="R41" s="4"/>
      <c r="S41" s="4"/>
      <c r="T41" s="4"/>
      <c r="U41" s="4"/>
      <c r="V41" s="4"/>
      <c r="W41" s="4"/>
      <c r="X41" s="4"/>
      <c r="Y41" s="4"/>
      <c r="Z41" s="4"/>
      <c r="AA41" s="3">
        <f t="shared" si="14"/>
        <v>0</v>
      </c>
      <c r="AB41" s="3">
        <f t="shared" si="14"/>
        <v>0</v>
      </c>
      <c r="AC41" s="4">
        <f>AA41+AB41</f>
        <v>0</v>
      </c>
      <c r="AE41" s="6" t="s">
        <v>14</v>
      </c>
      <c r="AF41" s="4" t="str">
        <f t="shared" si="15"/>
        <v>N.A.</v>
      </c>
      <c r="AG41" s="4" t="str">
        <f t="shared" si="15"/>
        <v>N.A.</v>
      </c>
      <c r="AH41" s="4" t="str">
        <f t="shared" si="15"/>
        <v>N.A.</v>
      </c>
      <c r="AI41" s="4" t="str">
        <f t="shared" si="15"/>
        <v>N.A.</v>
      </c>
      <c r="AJ41" s="4" t="str">
        <f t="shared" si="15"/>
        <v>N.A.</v>
      </c>
      <c r="AK41" s="4" t="str">
        <f t="shared" si="15"/>
        <v>N.A.</v>
      </c>
      <c r="AL41" s="4" t="str">
        <f t="shared" si="15"/>
        <v>N.A.</v>
      </c>
      <c r="AM41" s="4" t="str">
        <f t="shared" si="15"/>
        <v>N.A.</v>
      </c>
      <c r="AN41" s="4" t="str">
        <f t="shared" si="15"/>
        <v>N.A.</v>
      </c>
      <c r="AO41" s="4" t="str">
        <f t="shared" si="15"/>
        <v>N.A.</v>
      </c>
      <c r="AP41" s="4" t="str">
        <f t="shared" si="15"/>
        <v>N.A.</v>
      </c>
      <c r="AQ41" s="4" t="str">
        <f t="shared" si="15"/>
        <v>N.A.</v>
      </c>
      <c r="AR41" s="4" t="str">
        <f t="shared" si="15"/>
        <v>N.A.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3"/>
        <v>0</v>
      </c>
      <c r="M42" s="3">
        <f t="shared" si="13"/>
        <v>0</v>
      </c>
      <c r="N42" s="4">
        <f>L42+M42</f>
        <v>0</v>
      </c>
      <c r="P42" s="6" t="s">
        <v>15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3">
        <f t="shared" si="14"/>
        <v>0</v>
      </c>
      <c r="AB42" s="3">
        <f t="shared" si="14"/>
        <v>0</v>
      </c>
      <c r="AC42" s="4">
        <f>AA42+AB42</f>
        <v>0</v>
      </c>
      <c r="AE42" s="6" t="s">
        <v>15</v>
      </c>
      <c r="AF42" s="4" t="str">
        <f t="shared" si="15"/>
        <v>N.A.</v>
      </c>
      <c r="AG42" s="4" t="str">
        <f t="shared" si="15"/>
        <v>N.A.</v>
      </c>
      <c r="AH42" s="4" t="str">
        <f t="shared" si="15"/>
        <v>N.A.</v>
      </c>
      <c r="AI42" s="4" t="str">
        <f t="shared" si="15"/>
        <v>N.A.</v>
      </c>
      <c r="AJ42" s="4" t="str">
        <f t="shared" si="15"/>
        <v>N.A.</v>
      </c>
      <c r="AK42" s="4" t="str">
        <f t="shared" si="15"/>
        <v>N.A.</v>
      </c>
      <c r="AL42" s="4" t="str">
        <f t="shared" si="15"/>
        <v>N.A.</v>
      </c>
      <c r="AM42" s="4" t="str">
        <f t="shared" si="15"/>
        <v>N.A.</v>
      </c>
      <c r="AN42" s="4" t="str">
        <f t="shared" si="15"/>
        <v>N.A.</v>
      </c>
      <c r="AO42" s="4" t="str">
        <f t="shared" si="15"/>
        <v>N.A.</v>
      </c>
      <c r="AP42" s="4" t="str">
        <f t="shared" si="15"/>
        <v>N.A.</v>
      </c>
      <c r="AQ42" s="4" t="str">
        <f t="shared" si="15"/>
        <v>N.A.</v>
      </c>
      <c r="AR42" s="4" t="str">
        <f t="shared" si="15"/>
        <v>N.A.</v>
      </c>
    </row>
    <row r="43" spans="1:44" ht="15.75" customHeight="1" thickBot="1" x14ac:dyDescent="0.3">
      <c r="A43" s="7" t="s">
        <v>16</v>
      </c>
      <c r="B43" s="4">
        <f t="shared" ref="B43:K43" si="16">SUM(B39:B42)</f>
        <v>0</v>
      </c>
      <c r="C43" s="4">
        <f t="shared" si="16"/>
        <v>0</v>
      </c>
      <c r="D43" s="4">
        <f t="shared" si="16"/>
        <v>0</v>
      </c>
      <c r="E43" s="4">
        <f t="shared" si="16"/>
        <v>0</v>
      </c>
      <c r="F43" s="4">
        <f t="shared" si="16"/>
        <v>0</v>
      </c>
      <c r="G43" s="4">
        <f t="shared" si="16"/>
        <v>0</v>
      </c>
      <c r="H43" s="4">
        <f t="shared" si="16"/>
        <v>0</v>
      </c>
      <c r="I43" s="4">
        <f t="shared" si="16"/>
        <v>0</v>
      </c>
      <c r="J43" s="4">
        <f t="shared" si="16"/>
        <v>0</v>
      </c>
      <c r="K43" s="4">
        <f t="shared" si="16"/>
        <v>0</v>
      </c>
      <c r="L43" s="3">
        <f t="shared" si="13"/>
        <v>0</v>
      </c>
      <c r="M43" s="3">
        <f t="shared" si="13"/>
        <v>0</v>
      </c>
      <c r="N43" s="4"/>
      <c r="P43" s="7" t="s">
        <v>16</v>
      </c>
      <c r="Q43" s="4">
        <f t="shared" ref="Q43:Z43" si="17">SUM(Q39:Q42)</f>
        <v>0</v>
      </c>
      <c r="R43" s="4">
        <f t="shared" si="17"/>
        <v>0</v>
      </c>
      <c r="S43" s="4">
        <f t="shared" si="17"/>
        <v>0</v>
      </c>
      <c r="T43" s="4">
        <f t="shared" si="17"/>
        <v>0</v>
      </c>
      <c r="U43" s="4">
        <f t="shared" si="17"/>
        <v>0</v>
      </c>
      <c r="V43" s="4">
        <f t="shared" si="17"/>
        <v>0</v>
      </c>
      <c r="W43" s="4">
        <f t="shared" si="17"/>
        <v>0</v>
      </c>
      <c r="X43" s="4">
        <f t="shared" si="17"/>
        <v>0</v>
      </c>
      <c r="Y43" s="4">
        <f t="shared" si="17"/>
        <v>0</v>
      </c>
      <c r="Z43" s="4">
        <f t="shared" si="17"/>
        <v>0</v>
      </c>
      <c r="AA43" s="3">
        <f t="shared" si="14"/>
        <v>0</v>
      </c>
      <c r="AB43" s="3">
        <f t="shared" si="14"/>
        <v>0</v>
      </c>
      <c r="AC43" s="4"/>
      <c r="AE43" s="7" t="s">
        <v>16</v>
      </c>
      <c r="AF43" s="4" t="str">
        <f t="shared" ref="AF43:AQ43" si="18">IFERROR(B43/Q43, "N.A.")</f>
        <v>N.A.</v>
      </c>
      <c r="AG43" s="4" t="str">
        <f t="shared" si="18"/>
        <v>N.A.</v>
      </c>
      <c r="AH43" s="4" t="str">
        <f t="shared" si="18"/>
        <v>N.A.</v>
      </c>
      <c r="AI43" s="4" t="str">
        <f t="shared" si="18"/>
        <v>N.A.</v>
      </c>
      <c r="AJ43" s="4" t="str">
        <f t="shared" si="18"/>
        <v>N.A.</v>
      </c>
      <c r="AK43" s="4" t="str">
        <f t="shared" si="18"/>
        <v>N.A.</v>
      </c>
      <c r="AL43" s="4" t="str">
        <f t="shared" si="18"/>
        <v>N.A.</v>
      </c>
      <c r="AM43" s="4" t="str">
        <f t="shared" si="18"/>
        <v>N.A.</v>
      </c>
      <c r="AN43" s="4" t="str">
        <f t="shared" si="18"/>
        <v>N.A.</v>
      </c>
      <c r="AO43" s="4" t="str">
        <f t="shared" si="18"/>
        <v>N.A.</v>
      </c>
      <c r="AP43" s="4" t="str">
        <f t="shared" si="18"/>
        <v>N.A.</v>
      </c>
      <c r="AQ43" s="4" t="str">
        <f t="shared" si="18"/>
        <v>N.A.</v>
      </c>
      <c r="AR43" s="4"/>
    </row>
    <row r="44" spans="1:44" ht="15.75" thickBot="1" x14ac:dyDescent="0.3">
      <c r="A44" s="8" t="s">
        <v>0</v>
      </c>
      <c r="B44" s="41">
        <f>B43+C43</f>
        <v>0</v>
      </c>
      <c r="C44" s="42"/>
      <c r="D44" s="41">
        <f>D43+E43</f>
        <v>0</v>
      </c>
      <c r="E44" s="42"/>
      <c r="F44" s="41">
        <f>F43+G43</f>
        <v>0</v>
      </c>
      <c r="G44" s="42"/>
      <c r="H44" s="41">
        <f>H43+I43</f>
        <v>0</v>
      </c>
      <c r="I44" s="42"/>
      <c r="J44" s="41">
        <f>J43+K43</f>
        <v>0</v>
      </c>
      <c r="K44" s="42"/>
      <c r="L44" s="5"/>
      <c r="M44" s="2"/>
      <c r="N44" s="1">
        <f>B44+D44+F44+H44+J44</f>
        <v>0</v>
      </c>
      <c r="P44" s="8" t="s">
        <v>0</v>
      </c>
      <c r="Q44" s="41">
        <f>Q43+R43</f>
        <v>0</v>
      </c>
      <c r="R44" s="42"/>
      <c r="S44" s="41">
        <f>S43+T43</f>
        <v>0</v>
      </c>
      <c r="T44" s="42"/>
      <c r="U44" s="41">
        <f>U43+V43</f>
        <v>0</v>
      </c>
      <c r="V44" s="42"/>
      <c r="W44" s="41">
        <f>W43+X43</f>
        <v>0</v>
      </c>
      <c r="X44" s="42"/>
      <c r="Y44" s="41">
        <f>Y43+Z43</f>
        <v>0</v>
      </c>
      <c r="Z44" s="42"/>
      <c r="AA44" s="5"/>
      <c r="AB44" s="2"/>
      <c r="AC44" s="1">
        <f>Q44+S44+U44+W44+Y44</f>
        <v>0</v>
      </c>
      <c r="AE44" s="8" t="s">
        <v>0</v>
      </c>
      <c r="AF44" s="22" t="str">
        <f>IFERROR(B44/Q44,"N.A.")</f>
        <v>N.A.</v>
      </c>
      <c r="AG44" s="23"/>
      <c r="AH44" s="22" t="str">
        <f>IFERROR(D44/S44,"N.A.")</f>
        <v>N.A.</v>
      </c>
      <c r="AI44" s="23"/>
      <c r="AJ44" s="22" t="str">
        <f>IFERROR(F44/U44,"N.A.")</f>
        <v>N.A.</v>
      </c>
      <c r="AK44" s="23"/>
      <c r="AL44" s="22" t="str">
        <f>IFERROR(H44/W44,"N.A.")</f>
        <v>N.A.</v>
      </c>
      <c r="AM44" s="23"/>
      <c r="AN44" s="22" t="str">
        <f>IFERROR(J44/Y44,"N.A.")</f>
        <v>N.A.</v>
      </c>
      <c r="AO44" s="23"/>
      <c r="AP44" s="5"/>
      <c r="AQ44" s="2"/>
      <c r="AR44" s="4" t="str">
        <f>IFERROR(N44/AC44, "N.A.")</f>
        <v>N.A.</v>
      </c>
    </row>
  </sheetData>
  <mergeCells count="135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8" max="9" width="16.85546875" customWidth="1"/>
    <col min="10" max="10" width="16.42578125" bestFit="1" customWidth="1"/>
    <col min="11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42578125" bestFit="1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38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193793963.00000003</v>
      </c>
      <c r="C15" s="4"/>
      <c r="D15" s="4">
        <v>60046501.999999963</v>
      </c>
      <c r="E15" s="4"/>
      <c r="F15" s="4">
        <v>76560575.99999997</v>
      </c>
      <c r="G15" s="4"/>
      <c r="H15" s="4">
        <v>187098263.99999988</v>
      </c>
      <c r="I15" s="4"/>
      <c r="J15" s="4">
        <v>0</v>
      </c>
      <c r="K15" s="4"/>
      <c r="L15" s="3">
        <f t="shared" ref="L15:M18" si="0">B15+D15+F15+H15+J15</f>
        <v>517499304.99999988</v>
      </c>
      <c r="M15" s="3">
        <f t="shared" si="0"/>
        <v>0</v>
      </c>
      <c r="N15" s="4">
        <f>L15+M15</f>
        <v>517499304.99999988</v>
      </c>
      <c r="P15" s="6" t="s">
        <v>12</v>
      </c>
      <c r="Q15" s="4">
        <v>41703</v>
      </c>
      <c r="R15" s="4">
        <v>0</v>
      </c>
      <c r="S15" s="4">
        <v>13424</v>
      </c>
      <c r="T15" s="4">
        <v>0</v>
      </c>
      <c r="U15" s="4">
        <v>13467</v>
      </c>
      <c r="V15" s="4">
        <v>0</v>
      </c>
      <c r="W15" s="4">
        <v>63875</v>
      </c>
      <c r="X15" s="4">
        <v>0</v>
      </c>
      <c r="Y15" s="4">
        <v>11191</v>
      </c>
      <c r="Z15" s="4">
        <v>0</v>
      </c>
      <c r="AA15" s="3">
        <f t="shared" ref="AA15:AB19" si="1">Q15+S15+U15+W15+Y15</f>
        <v>143660</v>
      </c>
      <c r="AB15" s="3">
        <f t="shared" si="1"/>
        <v>0</v>
      </c>
      <c r="AC15" s="4">
        <f>AA15+AB15</f>
        <v>143660</v>
      </c>
      <c r="AE15" s="6" t="s">
        <v>12</v>
      </c>
      <c r="AF15" s="4">
        <f t="shared" ref="AF15:AR18" si="2">IFERROR(B15/Q15, "N.A.")</f>
        <v>4647.0029254490091</v>
      </c>
      <c r="AG15" s="4" t="str">
        <f t="shared" si="2"/>
        <v>N.A.</v>
      </c>
      <c r="AH15" s="4">
        <f t="shared" si="2"/>
        <v>4473.0707687723452</v>
      </c>
      <c r="AI15" s="4" t="str">
        <f t="shared" si="2"/>
        <v>N.A.</v>
      </c>
      <c r="AJ15" s="4">
        <f t="shared" si="2"/>
        <v>5685.0505680552442</v>
      </c>
      <c r="AK15" s="4" t="str">
        <f t="shared" si="2"/>
        <v>N.A.</v>
      </c>
      <c r="AL15" s="4">
        <f t="shared" si="2"/>
        <v>2929.1313346379629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3602.2504872615891</v>
      </c>
      <c r="AQ15" s="4" t="str">
        <f t="shared" si="2"/>
        <v>N.A.</v>
      </c>
      <c r="AR15" s="4">
        <f t="shared" si="2"/>
        <v>3602.2504872615891</v>
      </c>
    </row>
    <row r="16" spans="1:44" ht="15.75" customHeight="1" thickBot="1" x14ac:dyDescent="0.3">
      <c r="A16" s="6" t="s">
        <v>13</v>
      </c>
      <c r="B16" s="4">
        <v>43676867</v>
      </c>
      <c r="C16" s="4">
        <v>7189543</v>
      </c>
      <c r="D16" s="4">
        <v>1731237</v>
      </c>
      <c r="E16" s="4"/>
      <c r="F16" s="4"/>
      <c r="G16" s="4"/>
      <c r="H16" s="4"/>
      <c r="I16" s="4"/>
      <c r="J16" s="4"/>
      <c r="K16" s="4"/>
      <c r="L16" s="3">
        <f t="shared" si="0"/>
        <v>45408104</v>
      </c>
      <c r="M16" s="3">
        <f t="shared" si="0"/>
        <v>7189543</v>
      </c>
      <c r="N16" s="4">
        <f>L16+M16</f>
        <v>52597647</v>
      </c>
      <c r="P16" s="6" t="s">
        <v>13</v>
      </c>
      <c r="Q16" s="4">
        <v>19272</v>
      </c>
      <c r="R16" s="4">
        <v>2467</v>
      </c>
      <c r="S16" s="4">
        <v>809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20081</v>
      </c>
      <c r="AB16" s="3">
        <f t="shared" si="1"/>
        <v>2467</v>
      </c>
      <c r="AC16" s="4">
        <f>AA16+AB16</f>
        <v>22548</v>
      </c>
      <c r="AE16" s="6" t="s">
        <v>13</v>
      </c>
      <c r="AF16" s="4">
        <f t="shared" si="2"/>
        <v>2266.3380552096305</v>
      </c>
      <c r="AG16" s="4">
        <f t="shared" si="2"/>
        <v>2914.2857721929468</v>
      </c>
      <c r="AH16" s="4">
        <f t="shared" si="2"/>
        <v>2139.9715698393079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2261.2471490463622</v>
      </c>
      <c r="AQ16" s="4">
        <f t="shared" si="2"/>
        <v>2914.2857721929468</v>
      </c>
      <c r="AR16" s="4">
        <f t="shared" si="2"/>
        <v>2332.696780202235</v>
      </c>
    </row>
    <row r="17" spans="1:44" ht="15.75" customHeight="1" thickBot="1" x14ac:dyDescent="0.3">
      <c r="A17" s="6" t="s">
        <v>14</v>
      </c>
      <c r="B17" s="4">
        <v>332380303</v>
      </c>
      <c r="C17" s="4">
        <v>1569125898.0000007</v>
      </c>
      <c r="D17" s="4">
        <v>77925703.00000003</v>
      </c>
      <c r="E17" s="4">
        <v>38961061</v>
      </c>
      <c r="F17" s="4"/>
      <c r="G17" s="4">
        <v>156923657.00000003</v>
      </c>
      <c r="H17" s="4"/>
      <c r="I17" s="4">
        <v>103247404.99999997</v>
      </c>
      <c r="J17" s="4">
        <v>0</v>
      </c>
      <c r="K17" s="4"/>
      <c r="L17" s="3">
        <f t="shared" si="0"/>
        <v>410306006</v>
      </c>
      <c r="M17" s="3">
        <f t="shared" si="0"/>
        <v>1868258021.0000007</v>
      </c>
      <c r="N17" s="4">
        <f>L17+M17</f>
        <v>2278564027.000001</v>
      </c>
      <c r="P17" s="6" t="s">
        <v>14</v>
      </c>
      <c r="Q17" s="4">
        <v>79057</v>
      </c>
      <c r="R17" s="4">
        <v>267571</v>
      </c>
      <c r="S17" s="4">
        <v>17125</v>
      </c>
      <c r="T17" s="4">
        <v>5634</v>
      </c>
      <c r="U17" s="4">
        <v>0</v>
      </c>
      <c r="V17" s="4">
        <v>15818</v>
      </c>
      <c r="W17" s="4">
        <v>0</v>
      </c>
      <c r="X17" s="4">
        <v>17361</v>
      </c>
      <c r="Y17" s="4">
        <v>13096</v>
      </c>
      <c r="Z17" s="4">
        <v>0</v>
      </c>
      <c r="AA17" s="3">
        <f t="shared" si="1"/>
        <v>109278</v>
      </c>
      <c r="AB17" s="3">
        <f t="shared" si="1"/>
        <v>306384</v>
      </c>
      <c r="AC17" s="4">
        <f>AA17+AB17</f>
        <v>415662</v>
      </c>
      <c r="AE17" s="6" t="s">
        <v>14</v>
      </c>
      <c r="AF17" s="4">
        <f t="shared" si="2"/>
        <v>4204.3121165741177</v>
      </c>
      <c r="AG17" s="4">
        <f t="shared" si="2"/>
        <v>5864.33469247415</v>
      </c>
      <c r="AH17" s="4">
        <f t="shared" si="2"/>
        <v>4550.4060145985422</v>
      </c>
      <c r="AI17" s="4">
        <f t="shared" si="2"/>
        <v>6915.3462903798363</v>
      </c>
      <c r="AJ17" s="4" t="str">
        <f t="shared" si="2"/>
        <v>N.A.</v>
      </c>
      <c r="AK17" s="4">
        <f t="shared" si="2"/>
        <v>9920.5751043115451</v>
      </c>
      <c r="AL17" s="4" t="str">
        <f t="shared" si="2"/>
        <v>N.A.</v>
      </c>
      <c r="AM17" s="4">
        <f t="shared" si="2"/>
        <v>5947.0885893669702</v>
      </c>
      <c r="AN17" s="4">
        <f t="shared" si="2"/>
        <v>0</v>
      </c>
      <c r="AO17" s="4" t="str">
        <f t="shared" si="2"/>
        <v>N.A.</v>
      </c>
      <c r="AP17" s="4">
        <f t="shared" si="2"/>
        <v>3754.6990794121416</v>
      </c>
      <c r="AQ17" s="4">
        <f t="shared" si="2"/>
        <v>6097.7662704318791</v>
      </c>
      <c r="AR17" s="4">
        <f t="shared" si="2"/>
        <v>5481.7713117869835</v>
      </c>
    </row>
    <row r="18" spans="1:44" ht="15.75" customHeight="1" thickBot="1" x14ac:dyDescent="0.3">
      <c r="A18" s="6" t="s">
        <v>15</v>
      </c>
      <c r="B18" s="4">
        <v>14792377.999999993</v>
      </c>
      <c r="C18" s="4">
        <v>2706370</v>
      </c>
      <c r="D18" s="4">
        <v>4179212.9999999995</v>
      </c>
      <c r="E18" s="4">
        <v>885585</v>
      </c>
      <c r="F18" s="4"/>
      <c r="G18" s="4">
        <v>9481347.0000000019</v>
      </c>
      <c r="H18" s="4">
        <v>6186579.0000000009</v>
      </c>
      <c r="I18" s="4"/>
      <c r="J18" s="4">
        <v>0</v>
      </c>
      <c r="K18" s="4"/>
      <c r="L18" s="3">
        <f t="shared" si="0"/>
        <v>25158169.999999993</v>
      </c>
      <c r="M18" s="3">
        <f t="shared" si="0"/>
        <v>13073302.000000002</v>
      </c>
      <c r="N18" s="4">
        <f>L18+M18</f>
        <v>38231471.999999993</v>
      </c>
      <c r="P18" s="6" t="s">
        <v>15</v>
      </c>
      <c r="Q18" s="4">
        <v>6166</v>
      </c>
      <c r="R18" s="4">
        <v>762</v>
      </c>
      <c r="S18" s="4">
        <v>1608</v>
      </c>
      <c r="T18" s="4">
        <v>175</v>
      </c>
      <c r="U18" s="4">
        <v>0</v>
      </c>
      <c r="V18" s="4">
        <v>1509</v>
      </c>
      <c r="W18" s="4">
        <v>13956</v>
      </c>
      <c r="X18" s="4">
        <v>0</v>
      </c>
      <c r="Y18" s="4">
        <v>3538</v>
      </c>
      <c r="Z18" s="4">
        <v>0</v>
      </c>
      <c r="AA18" s="3">
        <f t="shared" si="1"/>
        <v>25268</v>
      </c>
      <c r="AB18" s="3">
        <f t="shared" si="1"/>
        <v>2446</v>
      </c>
      <c r="AC18" s="4">
        <f>AA18+AB18</f>
        <v>27714</v>
      </c>
      <c r="AE18" s="6" t="s">
        <v>15</v>
      </c>
      <c r="AF18" s="4">
        <f t="shared" si="2"/>
        <v>2399.0233538760936</v>
      </c>
      <c r="AG18" s="4">
        <f t="shared" si="2"/>
        <v>3551.6666666666665</v>
      </c>
      <c r="AH18" s="4">
        <f t="shared" si="2"/>
        <v>2599.0130597014922</v>
      </c>
      <c r="AI18" s="4">
        <f t="shared" si="2"/>
        <v>5060.4857142857145</v>
      </c>
      <c r="AJ18" s="4" t="str">
        <f t="shared" si="2"/>
        <v>N.A.</v>
      </c>
      <c r="AK18" s="4">
        <f t="shared" si="2"/>
        <v>6283.1988071570586</v>
      </c>
      <c r="AL18" s="4">
        <f t="shared" si="2"/>
        <v>443.29170249355121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995.65339559917652</v>
      </c>
      <c r="AQ18" s="4">
        <f t="shared" si="2"/>
        <v>5344.7677841373679</v>
      </c>
      <c r="AR18" s="4">
        <f t="shared" si="2"/>
        <v>1379.5003247456157</v>
      </c>
    </row>
    <row r="19" spans="1:44" ht="15.75" customHeight="1" thickBot="1" x14ac:dyDescent="0.3">
      <c r="A19" s="7" t="s">
        <v>16</v>
      </c>
      <c r="B19" s="4">
        <v>584643510.99999976</v>
      </c>
      <c r="C19" s="4">
        <v>1579021810.9999988</v>
      </c>
      <c r="D19" s="4">
        <v>143882654.99999994</v>
      </c>
      <c r="E19" s="4">
        <v>39846646.000000007</v>
      </c>
      <c r="F19" s="4">
        <v>76560575.99999997</v>
      </c>
      <c r="G19" s="4">
        <v>166405003.99999997</v>
      </c>
      <c r="H19" s="4">
        <v>193284843.00000018</v>
      </c>
      <c r="I19" s="4">
        <v>103247404.99999997</v>
      </c>
      <c r="J19" s="4">
        <v>0</v>
      </c>
      <c r="K19" s="4"/>
      <c r="L19" s="3">
        <f t="shared" ref="L19:M19" si="3">SUM(L15:L18)</f>
        <v>998371584.99999988</v>
      </c>
      <c r="M19" s="3">
        <f t="shared" si="3"/>
        <v>1888520866.0000007</v>
      </c>
      <c r="N19" s="4"/>
      <c r="P19" s="7" t="s">
        <v>16</v>
      </c>
      <c r="Q19" s="4">
        <v>146198</v>
      </c>
      <c r="R19" s="4">
        <v>270800</v>
      </c>
      <c r="S19" s="4">
        <v>32966</v>
      </c>
      <c r="T19" s="4">
        <v>5809</v>
      </c>
      <c r="U19" s="4">
        <v>13467</v>
      </c>
      <c r="V19" s="4">
        <v>17327</v>
      </c>
      <c r="W19" s="4">
        <v>77831</v>
      </c>
      <c r="X19" s="4">
        <v>17361</v>
      </c>
      <c r="Y19" s="4">
        <v>27825</v>
      </c>
      <c r="Z19" s="4">
        <v>0</v>
      </c>
      <c r="AA19" s="3">
        <f t="shared" si="1"/>
        <v>298287</v>
      </c>
      <c r="AB19" s="3">
        <f t="shared" si="1"/>
        <v>311297</v>
      </c>
      <c r="AC19" s="4"/>
      <c r="AE19" s="7" t="s">
        <v>16</v>
      </c>
      <c r="AF19" s="4">
        <f t="shared" ref="AF19:AQ19" si="4">IFERROR(B19/Q19, "N.A.")</f>
        <v>3998.9843294709899</v>
      </c>
      <c r="AG19" s="4">
        <f t="shared" si="4"/>
        <v>5830.9520347119606</v>
      </c>
      <c r="AH19" s="4">
        <f t="shared" si="4"/>
        <v>4364.5772917551394</v>
      </c>
      <c r="AI19" s="4">
        <f t="shared" si="4"/>
        <v>6859.4673782062328</v>
      </c>
      <c r="AJ19" s="4">
        <f t="shared" si="4"/>
        <v>5685.0505680552442</v>
      </c>
      <c r="AK19" s="4">
        <f t="shared" si="4"/>
        <v>9603.7977722629403</v>
      </c>
      <c r="AL19" s="4">
        <f t="shared" si="4"/>
        <v>2483.3914892523567</v>
      </c>
      <c r="AM19" s="4">
        <f t="shared" si="4"/>
        <v>5947.0885893669702</v>
      </c>
      <c r="AN19" s="4">
        <f t="shared" si="4"/>
        <v>0</v>
      </c>
      <c r="AO19" s="4" t="str">
        <f t="shared" si="4"/>
        <v>N.A.</v>
      </c>
      <c r="AP19" s="4">
        <f t="shared" si="4"/>
        <v>3347.0167489699515</v>
      </c>
      <c r="AQ19" s="4">
        <f t="shared" si="4"/>
        <v>6066.6208347655156</v>
      </c>
      <c r="AR19" s="4"/>
    </row>
    <row r="20" spans="1:44" ht="15.75" thickBot="1" x14ac:dyDescent="0.3">
      <c r="A20" s="8" t="s">
        <v>0</v>
      </c>
      <c r="B20" s="41">
        <f>B19+C19</f>
        <v>2163665321.9999986</v>
      </c>
      <c r="C20" s="42"/>
      <c r="D20" s="41">
        <f>D19+E19</f>
        <v>183729300.99999994</v>
      </c>
      <c r="E20" s="42"/>
      <c r="F20" s="41">
        <f>F19+G19</f>
        <v>242965579.99999994</v>
      </c>
      <c r="G20" s="42"/>
      <c r="H20" s="41">
        <f>H19+I19</f>
        <v>296532248.00000012</v>
      </c>
      <c r="I20" s="42"/>
      <c r="J20" s="41">
        <f>J19+K19</f>
        <v>0</v>
      </c>
      <c r="K20" s="42"/>
      <c r="L20" s="5"/>
      <c r="M20" s="2"/>
      <c r="N20" s="1">
        <f>B20+D20+F20+H20+J20</f>
        <v>2886892450.9999986</v>
      </c>
      <c r="P20" s="8" t="s">
        <v>0</v>
      </c>
      <c r="Q20" s="41">
        <f>Q19+R19</f>
        <v>416998</v>
      </c>
      <c r="R20" s="42"/>
      <c r="S20" s="41">
        <f>S19+T19</f>
        <v>38775</v>
      </c>
      <c r="T20" s="42"/>
      <c r="U20" s="41">
        <f>U19+V19</f>
        <v>30794</v>
      </c>
      <c r="V20" s="42"/>
      <c r="W20" s="41">
        <f>W19+X19</f>
        <v>95192</v>
      </c>
      <c r="X20" s="42"/>
      <c r="Y20" s="41">
        <f>Y19+Z19</f>
        <v>27825</v>
      </c>
      <c r="Z20" s="42"/>
      <c r="AA20" s="5"/>
      <c r="AB20" s="2"/>
      <c r="AC20" s="1">
        <f>Q20+S20+U20+W20+Y20</f>
        <v>609584</v>
      </c>
      <c r="AE20" s="8" t="s">
        <v>0</v>
      </c>
      <c r="AF20" s="22">
        <f>IFERROR(B20/Q20,"N.A.")</f>
        <v>5188.6707418260967</v>
      </c>
      <c r="AG20" s="23"/>
      <c r="AH20" s="22">
        <f>IFERROR(D20/S20,"N.A.")</f>
        <v>4738.3443197936804</v>
      </c>
      <c r="AI20" s="23"/>
      <c r="AJ20" s="22">
        <f>IFERROR(F20/U20,"N.A.")</f>
        <v>7890.0298759498583</v>
      </c>
      <c r="AK20" s="23"/>
      <c r="AL20" s="22">
        <f>IFERROR(H20/W20,"N.A.")</f>
        <v>3115.0963106143386</v>
      </c>
      <c r="AM20" s="23"/>
      <c r="AN20" s="22">
        <f>IFERROR(J20/Y20,"N.A.")</f>
        <v>0</v>
      </c>
      <c r="AO20" s="23"/>
      <c r="AP20" s="5"/>
      <c r="AQ20" s="2"/>
      <c r="AR20" s="4">
        <f>IFERROR(N20/AC20, "N.A.")</f>
        <v>4735.8402631958825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172251941.99999985</v>
      </c>
      <c r="C27" s="4"/>
      <c r="D27" s="4">
        <v>57363051.999999993</v>
      </c>
      <c r="E27" s="4"/>
      <c r="F27" s="4">
        <v>66174141</v>
      </c>
      <c r="G27" s="4"/>
      <c r="H27" s="4">
        <v>115051168.00000007</v>
      </c>
      <c r="I27" s="4"/>
      <c r="J27" s="4">
        <v>0</v>
      </c>
      <c r="K27" s="4"/>
      <c r="L27" s="3">
        <f t="shared" ref="L27:M31" si="5">B27+D27+F27+H27+J27</f>
        <v>410840302.99999994</v>
      </c>
      <c r="M27" s="3">
        <f t="shared" si="5"/>
        <v>0</v>
      </c>
      <c r="N27" s="4">
        <f>L27+M27</f>
        <v>410840302.99999994</v>
      </c>
      <c r="P27" s="6" t="s">
        <v>12</v>
      </c>
      <c r="Q27" s="4">
        <v>34024</v>
      </c>
      <c r="R27" s="4">
        <v>0</v>
      </c>
      <c r="S27" s="4">
        <v>12334</v>
      </c>
      <c r="T27" s="4">
        <v>0</v>
      </c>
      <c r="U27" s="4">
        <v>10502</v>
      </c>
      <c r="V27" s="4">
        <v>0</v>
      </c>
      <c r="W27" s="4">
        <v>27059</v>
      </c>
      <c r="X27" s="4">
        <v>0</v>
      </c>
      <c r="Y27" s="4">
        <v>2333</v>
      </c>
      <c r="Z27" s="4">
        <v>0</v>
      </c>
      <c r="AA27" s="3">
        <f t="shared" ref="AA27:AB31" si="6">Q27+S27+U27+W27+Y27</f>
        <v>86252</v>
      </c>
      <c r="AB27" s="3">
        <f t="shared" si="6"/>
        <v>0</v>
      </c>
      <c r="AC27" s="4">
        <f>AA27+AB27</f>
        <v>86252</v>
      </c>
      <c r="AE27" s="6" t="s">
        <v>12</v>
      </c>
      <c r="AF27" s="4">
        <f t="shared" ref="AF27:AR30" si="7">IFERROR(B27/Q27, "N.A.")</f>
        <v>5062.6599459205227</v>
      </c>
      <c r="AG27" s="4" t="str">
        <f t="shared" si="7"/>
        <v>N.A.</v>
      </c>
      <c r="AH27" s="4">
        <f t="shared" si="7"/>
        <v>4650.806875304037</v>
      </c>
      <c r="AI27" s="4" t="str">
        <f t="shared" si="7"/>
        <v>N.A.</v>
      </c>
      <c r="AJ27" s="4">
        <f t="shared" si="7"/>
        <v>6301.0989335364693</v>
      </c>
      <c r="AK27" s="4" t="str">
        <f t="shared" si="7"/>
        <v>N.A.</v>
      </c>
      <c r="AL27" s="4">
        <f t="shared" si="7"/>
        <v>4251.8632617613393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4763.2553795854001</v>
      </c>
      <c r="AQ27" s="4" t="str">
        <f t="shared" si="7"/>
        <v>N.A.</v>
      </c>
      <c r="AR27" s="4">
        <f t="shared" si="7"/>
        <v>4763.2553795854001</v>
      </c>
    </row>
    <row r="28" spans="1:44" ht="15.75" customHeight="1" thickBot="1" x14ac:dyDescent="0.3">
      <c r="A28" s="6" t="s">
        <v>13</v>
      </c>
      <c r="B28" s="4">
        <v>3342729.9999999995</v>
      </c>
      <c r="C28" s="4">
        <v>1227600</v>
      </c>
      <c r="D28" s="4"/>
      <c r="E28" s="4"/>
      <c r="F28" s="4"/>
      <c r="G28" s="4"/>
      <c r="H28" s="4"/>
      <c r="I28" s="4"/>
      <c r="J28" s="4"/>
      <c r="K28" s="4"/>
      <c r="L28" s="3">
        <f t="shared" si="5"/>
        <v>3342729.9999999995</v>
      </c>
      <c r="M28" s="3">
        <f t="shared" si="5"/>
        <v>1227600</v>
      </c>
      <c r="N28" s="4">
        <f>L28+M28</f>
        <v>4570330</v>
      </c>
      <c r="P28" s="6" t="s">
        <v>13</v>
      </c>
      <c r="Q28" s="4">
        <v>935</v>
      </c>
      <c r="R28" s="4">
        <v>368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935</v>
      </c>
      <c r="AB28" s="3">
        <f t="shared" si="6"/>
        <v>368</v>
      </c>
      <c r="AC28" s="4">
        <f>AA28+AB28</f>
        <v>1303</v>
      </c>
      <c r="AE28" s="6" t="s">
        <v>13</v>
      </c>
      <c r="AF28" s="4">
        <f t="shared" si="7"/>
        <v>3575.1122994652401</v>
      </c>
      <c r="AG28" s="4">
        <f t="shared" si="7"/>
        <v>3335.8695652173915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3575.1122994652401</v>
      </c>
      <c r="AQ28" s="4">
        <f t="shared" si="7"/>
        <v>3335.8695652173915</v>
      </c>
      <c r="AR28" s="4">
        <f t="shared" si="7"/>
        <v>3507.5441289332311</v>
      </c>
    </row>
    <row r="29" spans="1:44" ht="15.75" customHeight="1" thickBot="1" x14ac:dyDescent="0.3">
      <c r="A29" s="6" t="s">
        <v>14</v>
      </c>
      <c r="B29" s="4">
        <v>231885122.00000018</v>
      </c>
      <c r="C29" s="4">
        <v>1031631099.0000001</v>
      </c>
      <c r="D29" s="4">
        <v>64410985.000000007</v>
      </c>
      <c r="E29" s="4">
        <v>30099800.000000004</v>
      </c>
      <c r="F29" s="4"/>
      <c r="G29" s="4">
        <v>134303670</v>
      </c>
      <c r="H29" s="4"/>
      <c r="I29" s="4">
        <v>79167099.999999985</v>
      </c>
      <c r="J29" s="4">
        <v>0</v>
      </c>
      <c r="K29" s="4"/>
      <c r="L29" s="3">
        <f t="shared" si="5"/>
        <v>296296107.00000018</v>
      </c>
      <c r="M29" s="3">
        <f t="shared" si="5"/>
        <v>1275201669</v>
      </c>
      <c r="N29" s="4">
        <f>L29+M29</f>
        <v>1571497776.0000002</v>
      </c>
      <c r="P29" s="6" t="s">
        <v>14</v>
      </c>
      <c r="Q29" s="4">
        <v>48260</v>
      </c>
      <c r="R29" s="4">
        <v>170025</v>
      </c>
      <c r="S29" s="4">
        <v>12693</v>
      </c>
      <c r="T29" s="4">
        <v>3914</v>
      </c>
      <c r="U29" s="4">
        <v>0</v>
      </c>
      <c r="V29" s="4">
        <v>12172</v>
      </c>
      <c r="W29" s="4">
        <v>0</v>
      </c>
      <c r="X29" s="4">
        <v>11095</v>
      </c>
      <c r="Y29" s="4">
        <v>3912</v>
      </c>
      <c r="Z29" s="4">
        <v>0</v>
      </c>
      <c r="AA29" s="3">
        <f t="shared" si="6"/>
        <v>64865</v>
      </c>
      <c r="AB29" s="3">
        <f t="shared" si="6"/>
        <v>197206</v>
      </c>
      <c r="AC29" s="4">
        <f>AA29+AB29</f>
        <v>262071</v>
      </c>
      <c r="AE29" s="6" t="s">
        <v>14</v>
      </c>
      <c r="AF29" s="4">
        <f t="shared" si="7"/>
        <v>4804.9134272689635</v>
      </c>
      <c r="AG29" s="4">
        <f t="shared" si="7"/>
        <v>6067.5259461843852</v>
      </c>
      <c r="AH29" s="4">
        <f t="shared" si="7"/>
        <v>5074.528086346806</v>
      </c>
      <c r="AI29" s="4">
        <f t="shared" si="7"/>
        <v>7690.2912621359237</v>
      </c>
      <c r="AJ29" s="4" t="str">
        <f t="shared" si="7"/>
        <v>N.A.</v>
      </c>
      <c r="AK29" s="4">
        <f t="shared" si="7"/>
        <v>11033.821064738744</v>
      </c>
      <c r="AL29" s="4" t="str">
        <f t="shared" si="7"/>
        <v>N.A.</v>
      </c>
      <c r="AM29" s="4">
        <f t="shared" si="7"/>
        <v>7135.3853086976105</v>
      </c>
      <c r="AN29" s="4">
        <f t="shared" si="7"/>
        <v>0</v>
      </c>
      <c r="AO29" s="4" t="str">
        <f t="shared" si="7"/>
        <v>N.A.</v>
      </c>
      <c r="AP29" s="4">
        <f t="shared" si="7"/>
        <v>4567.888799815003</v>
      </c>
      <c r="AQ29" s="4">
        <f t="shared" si="7"/>
        <v>6466.3431589302554</v>
      </c>
      <c r="AR29" s="4">
        <f t="shared" si="7"/>
        <v>5996.4581201277524</v>
      </c>
    </row>
    <row r="30" spans="1:44" ht="15.75" customHeight="1" thickBot="1" x14ac:dyDescent="0.3">
      <c r="A30" s="6" t="s">
        <v>15</v>
      </c>
      <c r="B30" s="4">
        <v>13879058</v>
      </c>
      <c r="C30" s="4">
        <v>1600840</v>
      </c>
      <c r="D30" s="4">
        <v>4152724.9999999995</v>
      </c>
      <c r="E30" s="4">
        <v>885585</v>
      </c>
      <c r="F30" s="4"/>
      <c r="G30" s="4">
        <v>9250347.0000000019</v>
      </c>
      <c r="H30" s="4">
        <v>5748305.0000000009</v>
      </c>
      <c r="I30" s="4"/>
      <c r="J30" s="4">
        <v>0</v>
      </c>
      <c r="K30" s="4"/>
      <c r="L30" s="3">
        <f t="shared" si="5"/>
        <v>23780088</v>
      </c>
      <c r="M30" s="3">
        <f t="shared" si="5"/>
        <v>11736772.000000002</v>
      </c>
      <c r="N30" s="4">
        <f>L30+M30</f>
        <v>35516860</v>
      </c>
      <c r="P30" s="6" t="s">
        <v>15</v>
      </c>
      <c r="Q30" s="4">
        <v>5874</v>
      </c>
      <c r="R30" s="4">
        <v>425</v>
      </c>
      <c r="S30" s="4">
        <v>1531</v>
      </c>
      <c r="T30" s="4">
        <v>175</v>
      </c>
      <c r="U30" s="4">
        <v>0</v>
      </c>
      <c r="V30" s="4">
        <v>1432</v>
      </c>
      <c r="W30" s="4">
        <v>13265</v>
      </c>
      <c r="X30" s="4">
        <v>0</v>
      </c>
      <c r="Y30" s="4">
        <v>2845</v>
      </c>
      <c r="Z30" s="4">
        <v>0</v>
      </c>
      <c r="AA30" s="3">
        <f t="shared" si="6"/>
        <v>23515</v>
      </c>
      <c r="AB30" s="3">
        <f t="shared" si="6"/>
        <v>2032</v>
      </c>
      <c r="AC30" s="4">
        <f>AA30+AB30</f>
        <v>25547</v>
      </c>
      <c r="AE30" s="6" t="s">
        <v>15</v>
      </c>
      <c r="AF30" s="4">
        <f t="shared" si="7"/>
        <v>2362.7950289410965</v>
      </c>
      <c r="AG30" s="4">
        <f t="shared" si="7"/>
        <v>3766.6823529411763</v>
      </c>
      <c r="AH30" s="4">
        <f t="shared" si="7"/>
        <v>2712.4265186152838</v>
      </c>
      <c r="AI30" s="4">
        <f t="shared" si="7"/>
        <v>5060.4857142857145</v>
      </c>
      <c r="AJ30" s="4" t="str">
        <f t="shared" si="7"/>
        <v>N.A.</v>
      </c>
      <c r="AK30" s="4">
        <f t="shared" si="7"/>
        <v>6459.7395251396665</v>
      </c>
      <c r="AL30" s="4">
        <f t="shared" si="7"/>
        <v>433.34376177911804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1011.2731448011907</v>
      </c>
      <c r="AQ30" s="4">
        <f t="shared" si="7"/>
        <v>5775.9704724409457</v>
      </c>
      <c r="AR30" s="4">
        <f t="shared" si="7"/>
        <v>1390.2556073120131</v>
      </c>
    </row>
    <row r="31" spans="1:44" ht="15.75" customHeight="1" thickBot="1" x14ac:dyDescent="0.3">
      <c r="A31" s="7" t="s">
        <v>16</v>
      </c>
      <c r="B31" s="4">
        <v>421358851.9999997</v>
      </c>
      <c r="C31" s="4">
        <v>1034459539</v>
      </c>
      <c r="D31" s="4">
        <v>125926762.0000001</v>
      </c>
      <c r="E31" s="4">
        <v>30985385</v>
      </c>
      <c r="F31" s="4">
        <v>66174141</v>
      </c>
      <c r="G31" s="4">
        <v>143554017.00000003</v>
      </c>
      <c r="H31" s="4">
        <v>120799472.99999991</v>
      </c>
      <c r="I31" s="4">
        <v>79167099.999999985</v>
      </c>
      <c r="J31" s="4">
        <v>0</v>
      </c>
      <c r="K31" s="4"/>
      <c r="L31" s="3">
        <f t="shared" si="5"/>
        <v>734259227.99999964</v>
      </c>
      <c r="M31" s="3">
        <f t="shared" si="5"/>
        <v>1288166041</v>
      </c>
      <c r="N31" s="4"/>
      <c r="P31" s="7" t="s">
        <v>16</v>
      </c>
      <c r="Q31" s="4">
        <v>89093</v>
      </c>
      <c r="R31" s="4">
        <v>170818</v>
      </c>
      <c r="S31" s="4">
        <v>26558</v>
      </c>
      <c r="T31" s="4">
        <v>4089</v>
      </c>
      <c r="U31" s="4">
        <v>10502</v>
      </c>
      <c r="V31" s="4">
        <v>13604</v>
      </c>
      <c r="W31" s="4">
        <v>40324</v>
      </c>
      <c r="X31" s="4">
        <v>11095</v>
      </c>
      <c r="Y31" s="4">
        <v>9090</v>
      </c>
      <c r="Z31" s="4">
        <v>0</v>
      </c>
      <c r="AA31" s="3">
        <f t="shared" si="6"/>
        <v>175567</v>
      </c>
      <c r="AB31" s="3">
        <f t="shared" si="6"/>
        <v>199606</v>
      </c>
      <c r="AC31" s="4"/>
      <c r="AE31" s="7" t="s">
        <v>16</v>
      </c>
      <c r="AF31" s="4">
        <f t="shared" ref="AF31:AQ31" si="8">IFERROR(B31/Q31, "N.A.")</f>
        <v>4729.4271379345146</v>
      </c>
      <c r="AG31" s="4">
        <f t="shared" si="8"/>
        <v>6055.916466648714</v>
      </c>
      <c r="AH31" s="4">
        <f t="shared" si="8"/>
        <v>4741.5754951427107</v>
      </c>
      <c r="AI31" s="4">
        <f t="shared" si="8"/>
        <v>7577.7415015896304</v>
      </c>
      <c r="AJ31" s="4">
        <f t="shared" si="8"/>
        <v>6301.0989335364693</v>
      </c>
      <c r="AK31" s="4">
        <f t="shared" si="8"/>
        <v>10552.338797412527</v>
      </c>
      <c r="AL31" s="4">
        <f t="shared" si="8"/>
        <v>2995.7214810038663</v>
      </c>
      <c r="AM31" s="4">
        <f t="shared" si="8"/>
        <v>7135.3853086976105</v>
      </c>
      <c r="AN31" s="4">
        <f t="shared" si="8"/>
        <v>0</v>
      </c>
      <c r="AO31" s="4" t="str">
        <f t="shared" si="8"/>
        <v>N.A.</v>
      </c>
      <c r="AP31" s="4">
        <f t="shared" si="8"/>
        <v>4182.216635244662</v>
      </c>
      <c r="AQ31" s="4">
        <f t="shared" si="8"/>
        <v>6453.5436860615409</v>
      </c>
      <c r="AR31" s="4"/>
    </row>
    <row r="32" spans="1:44" ht="15.75" thickBot="1" x14ac:dyDescent="0.3">
      <c r="A32" s="8" t="s">
        <v>0</v>
      </c>
      <c r="B32" s="41">
        <f>B31+C31</f>
        <v>1455818390.9999998</v>
      </c>
      <c r="C32" s="42"/>
      <c r="D32" s="41">
        <f>D31+E31</f>
        <v>156912147.00000012</v>
      </c>
      <c r="E32" s="42"/>
      <c r="F32" s="41">
        <f>F31+G31</f>
        <v>209728158.00000003</v>
      </c>
      <c r="G32" s="42"/>
      <c r="H32" s="41">
        <f>H31+I31</f>
        <v>199966572.99999988</v>
      </c>
      <c r="I32" s="42"/>
      <c r="J32" s="41">
        <f>J31+K31</f>
        <v>0</v>
      </c>
      <c r="K32" s="42"/>
      <c r="L32" s="5"/>
      <c r="M32" s="2"/>
      <c r="N32" s="1">
        <f>B32+D32+F32+H32+J32</f>
        <v>2022425269</v>
      </c>
      <c r="P32" s="8" t="s">
        <v>0</v>
      </c>
      <c r="Q32" s="41">
        <f>Q31+R31</f>
        <v>259911</v>
      </c>
      <c r="R32" s="42"/>
      <c r="S32" s="41">
        <f>S31+T31</f>
        <v>30647</v>
      </c>
      <c r="T32" s="42"/>
      <c r="U32" s="41">
        <f>U31+V31</f>
        <v>24106</v>
      </c>
      <c r="V32" s="42"/>
      <c r="W32" s="41">
        <f>W31+X31</f>
        <v>51419</v>
      </c>
      <c r="X32" s="42"/>
      <c r="Y32" s="41">
        <f>Y31+Z31</f>
        <v>9090</v>
      </c>
      <c r="Z32" s="42"/>
      <c r="AA32" s="5"/>
      <c r="AB32" s="2"/>
      <c r="AC32" s="1">
        <f>Q32+S32+U32+W32+Y32</f>
        <v>375173</v>
      </c>
      <c r="AE32" s="8" t="s">
        <v>0</v>
      </c>
      <c r="AF32" s="22">
        <f>IFERROR(B32/Q32,"N.A.")</f>
        <v>5601.2188441428016</v>
      </c>
      <c r="AG32" s="23"/>
      <c r="AH32" s="22">
        <f>IFERROR(D32/S32,"N.A.")</f>
        <v>5119.9839135967668</v>
      </c>
      <c r="AI32" s="23"/>
      <c r="AJ32" s="22">
        <f>IFERROR(F32/U32,"N.A.")</f>
        <v>8700.2471583838069</v>
      </c>
      <c r="AK32" s="23"/>
      <c r="AL32" s="22">
        <f>IFERROR(H32/W32,"N.A.")</f>
        <v>3888.9626986133508</v>
      </c>
      <c r="AM32" s="23"/>
      <c r="AN32" s="22">
        <f>IFERROR(J32/Y32,"N.A.")</f>
        <v>0</v>
      </c>
      <c r="AO32" s="23"/>
      <c r="AP32" s="5"/>
      <c r="AQ32" s="2"/>
      <c r="AR32" s="4">
        <f>IFERROR(N32/AC32, "N.A.")</f>
        <v>5390.6471654410097</v>
      </c>
    </row>
    <row r="33" spans="1:44" ht="15.7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>
        <v>21542021.000000004</v>
      </c>
      <c r="C39" s="4"/>
      <c r="D39" s="4">
        <v>2683450.0000000005</v>
      </c>
      <c r="E39" s="4"/>
      <c r="F39" s="4">
        <v>10386435</v>
      </c>
      <c r="G39" s="4"/>
      <c r="H39" s="4">
        <v>72047096.00000003</v>
      </c>
      <c r="I39" s="4"/>
      <c r="J39" s="4">
        <v>0</v>
      </c>
      <c r="K39" s="4"/>
      <c r="L39" s="3">
        <f t="shared" ref="L39:M43" si="9">B39+D39+F39+H39+J39</f>
        <v>106659002.00000003</v>
      </c>
      <c r="M39" s="3">
        <f t="shared" si="9"/>
        <v>0</v>
      </c>
      <c r="N39" s="4">
        <f>L39+M39</f>
        <v>106659002.00000003</v>
      </c>
      <c r="P39" s="6" t="s">
        <v>12</v>
      </c>
      <c r="Q39" s="4">
        <v>7679</v>
      </c>
      <c r="R39" s="4">
        <v>0</v>
      </c>
      <c r="S39" s="4">
        <v>1090</v>
      </c>
      <c r="T39" s="4">
        <v>0</v>
      </c>
      <c r="U39" s="4">
        <v>2965</v>
      </c>
      <c r="V39" s="4">
        <v>0</v>
      </c>
      <c r="W39" s="4">
        <v>36816</v>
      </c>
      <c r="X39" s="4">
        <v>0</v>
      </c>
      <c r="Y39" s="4">
        <v>8858</v>
      </c>
      <c r="Z39" s="4">
        <v>0</v>
      </c>
      <c r="AA39" s="3">
        <f t="shared" ref="AA39:AB43" si="10">Q39+S39+U39+W39+Y39</f>
        <v>57408</v>
      </c>
      <c r="AB39" s="3">
        <f t="shared" si="10"/>
        <v>0</v>
      </c>
      <c r="AC39" s="4">
        <f>AA39+AB39</f>
        <v>57408</v>
      </c>
      <c r="AE39" s="6" t="s">
        <v>12</v>
      </c>
      <c r="AF39" s="4">
        <f t="shared" ref="AF39:AR42" si="11">IFERROR(B39/Q39, "N.A.")</f>
        <v>2805.3159265529371</v>
      </c>
      <c r="AG39" s="4" t="str">
        <f t="shared" si="11"/>
        <v>N.A.</v>
      </c>
      <c r="AH39" s="4">
        <f t="shared" si="11"/>
        <v>2461.8807339449545</v>
      </c>
      <c r="AI39" s="4" t="str">
        <f t="shared" si="11"/>
        <v>N.A.</v>
      </c>
      <c r="AJ39" s="4">
        <f t="shared" si="11"/>
        <v>3503.0134907251263</v>
      </c>
      <c r="AK39" s="4" t="str">
        <f t="shared" si="11"/>
        <v>N.A.</v>
      </c>
      <c r="AL39" s="4">
        <f t="shared" si="11"/>
        <v>1956.9506736201658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1857.9118241360095</v>
      </c>
      <c r="AQ39" s="4" t="str">
        <f t="shared" si="11"/>
        <v>N.A.</v>
      </c>
      <c r="AR39" s="4">
        <f t="shared" si="11"/>
        <v>1857.9118241360095</v>
      </c>
    </row>
    <row r="40" spans="1:44" ht="15.75" customHeight="1" thickBot="1" x14ac:dyDescent="0.3">
      <c r="A40" s="6" t="s">
        <v>13</v>
      </c>
      <c r="B40" s="4">
        <v>40334136.999999978</v>
      </c>
      <c r="C40" s="4">
        <v>5961943</v>
      </c>
      <c r="D40" s="4">
        <v>1731237</v>
      </c>
      <c r="E40" s="4"/>
      <c r="F40" s="4"/>
      <c r="G40" s="4"/>
      <c r="H40" s="4"/>
      <c r="I40" s="4"/>
      <c r="J40" s="4"/>
      <c r="K40" s="4"/>
      <c r="L40" s="3">
        <f t="shared" si="9"/>
        <v>42065373.999999978</v>
      </c>
      <c r="M40" s="3">
        <f t="shared" si="9"/>
        <v>5961943</v>
      </c>
      <c r="N40" s="4">
        <f>L40+M40</f>
        <v>48027316.999999978</v>
      </c>
      <c r="P40" s="6" t="s">
        <v>13</v>
      </c>
      <c r="Q40" s="4">
        <v>18337</v>
      </c>
      <c r="R40" s="4">
        <v>2099</v>
      </c>
      <c r="S40" s="4">
        <v>809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19146</v>
      </c>
      <c r="AB40" s="3">
        <f t="shared" si="10"/>
        <v>2099</v>
      </c>
      <c r="AC40" s="4">
        <f>AA40+AB40</f>
        <v>21245</v>
      </c>
      <c r="AE40" s="6" t="s">
        <v>13</v>
      </c>
      <c r="AF40" s="4">
        <f t="shared" si="11"/>
        <v>2199.6039155805192</v>
      </c>
      <c r="AG40" s="4">
        <f t="shared" si="11"/>
        <v>2840.3730347784658</v>
      </c>
      <c r="AH40" s="4">
        <f t="shared" si="11"/>
        <v>2139.9715698393079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2197.0841951321413</v>
      </c>
      <c r="AQ40" s="4">
        <f t="shared" si="11"/>
        <v>2840.3730347784658</v>
      </c>
      <c r="AR40" s="4">
        <f t="shared" si="11"/>
        <v>2260.6409508119546</v>
      </c>
    </row>
    <row r="41" spans="1:44" ht="15.75" customHeight="1" thickBot="1" x14ac:dyDescent="0.3">
      <c r="A41" s="6" t="s">
        <v>14</v>
      </c>
      <c r="B41" s="4">
        <v>100495181.00000004</v>
      </c>
      <c r="C41" s="4">
        <v>537494799.00000012</v>
      </c>
      <c r="D41" s="4">
        <v>13514718</v>
      </c>
      <c r="E41" s="4">
        <v>8861261</v>
      </c>
      <c r="F41" s="4"/>
      <c r="G41" s="4">
        <v>22619986.999999996</v>
      </c>
      <c r="H41" s="4"/>
      <c r="I41" s="4">
        <v>24080304.999999993</v>
      </c>
      <c r="J41" s="4">
        <v>0</v>
      </c>
      <c r="K41" s="4"/>
      <c r="L41" s="3">
        <f t="shared" si="9"/>
        <v>114009899.00000004</v>
      </c>
      <c r="M41" s="3">
        <f t="shared" si="9"/>
        <v>593056352.00000012</v>
      </c>
      <c r="N41" s="4">
        <f>L41+M41</f>
        <v>707066251.00000012</v>
      </c>
      <c r="P41" s="6" t="s">
        <v>14</v>
      </c>
      <c r="Q41" s="4">
        <v>30797</v>
      </c>
      <c r="R41" s="4">
        <v>97546</v>
      </c>
      <c r="S41" s="4">
        <v>4432</v>
      </c>
      <c r="T41" s="4">
        <v>1720</v>
      </c>
      <c r="U41" s="4">
        <v>0</v>
      </c>
      <c r="V41" s="4">
        <v>3646</v>
      </c>
      <c r="W41" s="4">
        <v>0</v>
      </c>
      <c r="X41" s="4">
        <v>6266</v>
      </c>
      <c r="Y41" s="4">
        <v>9184</v>
      </c>
      <c r="Z41" s="4">
        <v>0</v>
      </c>
      <c r="AA41" s="3">
        <f t="shared" si="10"/>
        <v>44413</v>
      </c>
      <c r="AB41" s="3">
        <f t="shared" si="10"/>
        <v>109178</v>
      </c>
      <c r="AC41" s="4">
        <f>AA41+AB41</f>
        <v>153591</v>
      </c>
      <c r="AE41" s="6" t="s">
        <v>14</v>
      </c>
      <c r="AF41" s="4">
        <f t="shared" si="11"/>
        <v>3263.1483910770544</v>
      </c>
      <c r="AG41" s="4">
        <f t="shared" si="11"/>
        <v>5510.1675004613217</v>
      </c>
      <c r="AH41" s="4">
        <f t="shared" si="11"/>
        <v>3049.3497292418774</v>
      </c>
      <c r="AI41" s="4">
        <f t="shared" si="11"/>
        <v>5151.8959302325584</v>
      </c>
      <c r="AJ41" s="4" t="str">
        <f t="shared" si="11"/>
        <v>N.A.</v>
      </c>
      <c r="AK41" s="4">
        <f t="shared" si="11"/>
        <v>6204.055677454744</v>
      </c>
      <c r="AL41" s="4" t="str">
        <f t="shared" si="11"/>
        <v>N.A.</v>
      </c>
      <c r="AM41" s="4">
        <f t="shared" si="11"/>
        <v>3843.0106926268741</v>
      </c>
      <c r="AN41" s="4">
        <f t="shared" si="11"/>
        <v>0</v>
      </c>
      <c r="AO41" s="4" t="str">
        <f t="shared" si="11"/>
        <v>N.A.</v>
      </c>
      <c r="AP41" s="4">
        <f t="shared" si="11"/>
        <v>2567.0389075270764</v>
      </c>
      <c r="AQ41" s="4">
        <f t="shared" si="11"/>
        <v>5432.013336020078</v>
      </c>
      <c r="AR41" s="4">
        <f t="shared" si="11"/>
        <v>4603.5656451224368</v>
      </c>
    </row>
    <row r="42" spans="1:44" ht="15.75" customHeight="1" thickBot="1" x14ac:dyDescent="0.3">
      <c r="A42" s="6" t="s">
        <v>15</v>
      </c>
      <c r="B42" s="4">
        <v>913320</v>
      </c>
      <c r="C42" s="4">
        <v>1105530</v>
      </c>
      <c r="D42" s="4">
        <v>26488</v>
      </c>
      <c r="E42" s="4"/>
      <c r="F42" s="4"/>
      <c r="G42" s="4">
        <v>231000</v>
      </c>
      <c r="H42" s="4">
        <v>438274.00000000006</v>
      </c>
      <c r="I42" s="4"/>
      <c r="J42" s="4">
        <v>0</v>
      </c>
      <c r="K42" s="4"/>
      <c r="L42" s="3">
        <f t="shared" si="9"/>
        <v>1378082</v>
      </c>
      <c r="M42" s="3">
        <f t="shared" si="9"/>
        <v>1336530</v>
      </c>
      <c r="N42" s="4">
        <f>L42+M42</f>
        <v>2714612</v>
      </c>
      <c r="P42" s="6" t="s">
        <v>15</v>
      </c>
      <c r="Q42" s="4">
        <v>292</v>
      </c>
      <c r="R42" s="4">
        <v>337</v>
      </c>
      <c r="S42" s="4">
        <v>77</v>
      </c>
      <c r="T42" s="4">
        <v>0</v>
      </c>
      <c r="U42" s="4">
        <v>0</v>
      </c>
      <c r="V42" s="4">
        <v>77</v>
      </c>
      <c r="W42" s="4">
        <v>691</v>
      </c>
      <c r="X42" s="4">
        <v>0</v>
      </c>
      <c r="Y42" s="4">
        <v>693</v>
      </c>
      <c r="Z42" s="4">
        <v>0</v>
      </c>
      <c r="AA42" s="3">
        <f t="shared" si="10"/>
        <v>1753</v>
      </c>
      <c r="AB42" s="3">
        <f t="shared" si="10"/>
        <v>414</v>
      </c>
      <c r="AC42" s="4">
        <f>AA42+AB42</f>
        <v>2167</v>
      </c>
      <c r="AE42" s="6" t="s">
        <v>15</v>
      </c>
      <c r="AF42" s="4">
        <f t="shared" si="11"/>
        <v>3127.8082191780823</v>
      </c>
      <c r="AG42" s="4">
        <f t="shared" si="11"/>
        <v>3280.5044510385756</v>
      </c>
      <c r="AH42" s="4">
        <f t="shared" si="11"/>
        <v>344</v>
      </c>
      <c r="AI42" s="4" t="str">
        <f t="shared" si="11"/>
        <v>N.A.</v>
      </c>
      <c r="AJ42" s="4" t="str">
        <f t="shared" si="11"/>
        <v>N.A.</v>
      </c>
      <c r="AK42" s="4">
        <f t="shared" si="11"/>
        <v>3000</v>
      </c>
      <c r="AL42" s="4">
        <f t="shared" si="11"/>
        <v>634.26049204052106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786.12778094694806</v>
      </c>
      <c r="AQ42" s="4">
        <f t="shared" si="11"/>
        <v>3228.3333333333335</v>
      </c>
      <c r="AR42" s="4">
        <f t="shared" si="11"/>
        <v>1252.7051222888786</v>
      </c>
    </row>
    <row r="43" spans="1:44" ht="15.75" customHeight="1" thickBot="1" x14ac:dyDescent="0.3">
      <c r="A43" s="7" t="s">
        <v>16</v>
      </c>
      <c r="B43" s="4">
        <v>163284659</v>
      </c>
      <c r="C43" s="4">
        <v>544562271.9999994</v>
      </c>
      <c r="D43" s="4">
        <v>17955893.000000004</v>
      </c>
      <c r="E43" s="4">
        <v>8861261</v>
      </c>
      <c r="F43" s="4">
        <v>10386435</v>
      </c>
      <c r="G43" s="4">
        <v>22850986.999999996</v>
      </c>
      <c r="H43" s="4">
        <v>72485370.000000015</v>
      </c>
      <c r="I43" s="4">
        <v>24080304.999999993</v>
      </c>
      <c r="J43" s="4">
        <v>0</v>
      </c>
      <c r="K43" s="4"/>
      <c r="L43" s="3">
        <f t="shared" si="9"/>
        <v>264112357</v>
      </c>
      <c r="M43" s="3">
        <f t="shared" si="9"/>
        <v>600354824.9999994</v>
      </c>
      <c r="N43" s="4"/>
      <c r="P43" s="7" t="s">
        <v>16</v>
      </c>
      <c r="Q43" s="4">
        <v>57105</v>
      </c>
      <c r="R43" s="4">
        <v>99982</v>
      </c>
      <c r="S43" s="4">
        <v>6408</v>
      </c>
      <c r="T43" s="4">
        <v>1720</v>
      </c>
      <c r="U43" s="4">
        <v>2965</v>
      </c>
      <c r="V43" s="4">
        <v>3723</v>
      </c>
      <c r="W43" s="4">
        <v>37507</v>
      </c>
      <c r="X43" s="4">
        <v>6266</v>
      </c>
      <c r="Y43" s="4">
        <v>18735</v>
      </c>
      <c r="Z43" s="4">
        <v>0</v>
      </c>
      <c r="AA43" s="3">
        <f t="shared" si="10"/>
        <v>122720</v>
      </c>
      <c r="AB43" s="3">
        <f t="shared" si="10"/>
        <v>111691</v>
      </c>
      <c r="AC43" s="4"/>
      <c r="AE43" s="7" t="s">
        <v>16</v>
      </c>
      <c r="AF43" s="4">
        <f t="shared" ref="AF43:AQ43" si="12">IFERROR(B43/Q43, "N.A.")</f>
        <v>2859.3758690132213</v>
      </c>
      <c r="AG43" s="4">
        <f t="shared" si="12"/>
        <v>5446.603108559535</v>
      </c>
      <c r="AH43" s="4">
        <f t="shared" si="12"/>
        <v>2802.1056491885151</v>
      </c>
      <c r="AI43" s="4">
        <f t="shared" si="12"/>
        <v>5151.8959302325584</v>
      </c>
      <c r="AJ43" s="4">
        <f t="shared" si="12"/>
        <v>3503.0134907251263</v>
      </c>
      <c r="AK43" s="4">
        <f t="shared" si="12"/>
        <v>6137.7886113349441</v>
      </c>
      <c r="AL43" s="4">
        <f t="shared" si="12"/>
        <v>1932.5824512757622</v>
      </c>
      <c r="AM43" s="4">
        <f t="shared" si="12"/>
        <v>3843.0106926268741</v>
      </c>
      <c r="AN43" s="4">
        <f t="shared" si="12"/>
        <v>0</v>
      </c>
      <c r="AO43" s="4" t="str">
        <f t="shared" si="12"/>
        <v>N.A.</v>
      </c>
      <c r="AP43" s="4">
        <f t="shared" si="12"/>
        <v>2152.1541476531943</v>
      </c>
      <c r="AQ43" s="4">
        <f t="shared" si="12"/>
        <v>5375.140566384036</v>
      </c>
      <c r="AR43" s="4"/>
    </row>
    <row r="44" spans="1:44" ht="15.75" thickBot="1" x14ac:dyDescent="0.3">
      <c r="A44" s="8" t="s">
        <v>0</v>
      </c>
      <c r="B44" s="41">
        <f>B43+C43</f>
        <v>707846930.9999994</v>
      </c>
      <c r="C44" s="42"/>
      <c r="D44" s="41">
        <f>D43+E43</f>
        <v>26817154.000000004</v>
      </c>
      <c r="E44" s="42"/>
      <c r="F44" s="41">
        <f>F43+G43</f>
        <v>33237421.999999996</v>
      </c>
      <c r="G44" s="42"/>
      <c r="H44" s="41">
        <f>H43+I43</f>
        <v>96565675</v>
      </c>
      <c r="I44" s="42"/>
      <c r="J44" s="41">
        <f>J43+K43</f>
        <v>0</v>
      </c>
      <c r="K44" s="42"/>
      <c r="L44" s="5"/>
      <c r="M44" s="2"/>
      <c r="N44" s="1">
        <f>B44+D44+F44+H44+J44</f>
        <v>864467181.9999994</v>
      </c>
      <c r="P44" s="8" t="s">
        <v>0</v>
      </c>
      <c r="Q44" s="41">
        <f>Q43+R43</f>
        <v>157087</v>
      </c>
      <c r="R44" s="42"/>
      <c r="S44" s="41">
        <f>S43+T43</f>
        <v>8128</v>
      </c>
      <c r="T44" s="42"/>
      <c r="U44" s="41">
        <f>U43+V43</f>
        <v>6688</v>
      </c>
      <c r="V44" s="42"/>
      <c r="W44" s="41">
        <f>W43+X43</f>
        <v>43773</v>
      </c>
      <c r="X44" s="42"/>
      <c r="Y44" s="41">
        <f>Y43+Z43</f>
        <v>18735</v>
      </c>
      <c r="Z44" s="42"/>
      <c r="AA44" s="5"/>
      <c r="AB44" s="2"/>
      <c r="AC44" s="1">
        <f>Q44+S44+U44+W44+Y44</f>
        <v>234411</v>
      </c>
      <c r="AE44" s="8" t="s">
        <v>0</v>
      </c>
      <c r="AF44" s="22">
        <f>IFERROR(B44/Q44,"N.A.")</f>
        <v>4506.0821773921416</v>
      </c>
      <c r="AG44" s="23"/>
      <c r="AH44" s="22">
        <f>IFERROR(D44/S44,"N.A.")</f>
        <v>3299.3545767716541</v>
      </c>
      <c r="AI44" s="23"/>
      <c r="AJ44" s="22">
        <f>IFERROR(F44/U44,"N.A.")</f>
        <v>4969.710227272727</v>
      </c>
      <c r="AK44" s="23"/>
      <c r="AL44" s="22">
        <f>IFERROR(H44/W44,"N.A.")</f>
        <v>2206.0556735887421</v>
      </c>
      <c r="AM44" s="23"/>
      <c r="AN44" s="22">
        <f>IFERROR(J44/Y44,"N.A.")</f>
        <v>0</v>
      </c>
      <c r="AO44" s="23"/>
      <c r="AP44" s="5"/>
      <c r="AQ44" s="2"/>
      <c r="AR44" s="4">
        <f>IFERROR(N44/AC44, "N.A.")</f>
        <v>3687.8268596610201</v>
      </c>
    </row>
  </sheetData>
  <mergeCells count="135"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42578125" bestFit="1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38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7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8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9">
        <v>45377</v>
      </c>
    </row>
    <row r="9" spans="1:44" x14ac:dyDescent="0.25">
      <c r="A9" s="10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3292000.9999999995</v>
      </c>
      <c r="C15" s="4"/>
      <c r="D15" s="4"/>
      <c r="E15" s="4"/>
      <c r="F15" s="4">
        <v>2318989.9999999995</v>
      </c>
      <c r="G15" s="4"/>
      <c r="H15" s="4">
        <v>2927490.9999999991</v>
      </c>
      <c r="I15" s="4"/>
      <c r="J15" s="4">
        <v>0</v>
      </c>
      <c r="K15" s="4"/>
      <c r="L15" s="3">
        <f t="shared" ref="L15:M18" si="0">B15+D15+F15+H15+J15</f>
        <v>8538481.9999999981</v>
      </c>
      <c r="M15" s="3">
        <f t="shared" si="0"/>
        <v>0</v>
      </c>
      <c r="N15" s="4">
        <f>L15+M15</f>
        <v>8538481.9999999981</v>
      </c>
      <c r="P15" s="6" t="s">
        <v>12</v>
      </c>
      <c r="Q15" s="4">
        <v>1102</v>
      </c>
      <c r="R15" s="4">
        <v>0</v>
      </c>
      <c r="S15" s="4">
        <v>0</v>
      </c>
      <c r="T15" s="4">
        <v>0</v>
      </c>
      <c r="U15" s="4">
        <v>584</v>
      </c>
      <c r="V15" s="4">
        <v>0</v>
      </c>
      <c r="W15" s="4">
        <v>2542</v>
      </c>
      <c r="X15" s="4">
        <v>0</v>
      </c>
      <c r="Y15" s="4">
        <v>820</v>
      </c>
      <c r="Z15" s="4">
        <v>0</v>
      </c>
      <c r="AA15" s="3">
        <f t="shared" ref="AA15:AB19" si="1">Q15+S15+U15+W15+Y15</f>
        <v>5048</v>
      </c>
      <c r="AB15" s="3">
        <f t="shared" si="1"/>
        <v>0</v>
      </c>
      <c r="AC15" s="4">
        <f>AA15+AB15</f>
        <v>5048</v>
      </c>
      <c r="AE15" s="6" t="s">
        <v>12</v>
      </c>
      <c r="AF15" s="4">
        <f t="shared" ref="AF15:AR18" si="2">IFERROR(B15/Q15, "N.A.")</f>
        <v>2987.2967332123408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>
        <f t="shared" si="2"/>
        <v>3970.873287671232</v>
      </c>
      <c r="AK15" s="4" t="str">
        <f t="shared" si="2"/>
        <v>N.A.</v>
      </c>
      <c r="AL15" s="4">
        <f t="shared" si="2"/>
        <v>1151.6487018095984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1691.4583993660851</v>
      </c>
      <c r="AQ15" s="4" t="str">
        <f t="shared" si="2"/>
        <v>N.A.</v>
      </c>
      <c r="AR15" s="4">
        <f t="shared" si="2"/>
        <v>1691.4583993660851</v>
      </c>
    </row>
    <row r="16" spans="1:44" ht="15.75" customHeight="1" thickBot="1" x14ac:dyDescent="0.3">
      <c r="A16" s="6" t="s">
        <v>13</v>
      </c>
      <c r="B16" s="4">
        <v>251288.00000000003</v>
      </c>
      <c r="C16" s="4">
        <v>161300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251288.00000000003</v>
      </c>
      <c r="M16" s="3">
        <f t="shared" si="0"/>
        <v>161300</v>
      </c>
      <c r="N16" s="4">
        <f>L16+M16</f>
        <v>412588</v>
      </c>
      <c r="P16" s="6" t="s">
        <v>13</v>
      </c>
      <c r="Q16" s="4">
        <v>416</v>
      </c>
      <c r="R16" s="4">
        <v>100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416</v>
      </c>
      <c r="AB16" s="3">
        <f t="shared" si="1"/>
        <v>100</v>
      </c>
      <c r="AC16" s="4">
        <f>AA16+AB16</f>
        <v>516</v>
      </c>
      <c r="AE16" s="6" t="s">
        <v>13</v>
      </c>
      <c r="AF16" s="4">
        <f t="shared" si="2"/>
        <v>604.05769230769238</v>
      </c>
      <c r="AG16" s="4">
        <f t="shared" si="2"/>
        <v>1613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604.05769230769238</v>
      </c>
      <c r="AQ16" s="4">
        <f t="shared" si="2"/>
        <v>1613</v>
      </c>
      <c r="AR16" s="4">
        <f t="shared" si="2"/>
        <v>799.58914728682169</v>
      </c>
    </row>
    <row r="17" spans="1:44" ht="15.75" customHeight="1" thickBot="1" x14ac:dyDescent="0.3">
      <c r="A17" s="6" t="s">
        <v>14</v>
      </c>
      <c r="B17" s="4">
        <v>9822484.9999999981</v>
      </c>
      <c r="C17" s="4">
        <v>32935685</v>
      </c>
      <c r="D17" s="4">
        <v>3285250</v>
      </c>
      <c r="E17" s="4"/>
      <c r="F17" s="4"/>
      <c r="G17" s="4">
        <v>600000</v>
      </c>
      <c r="H17" s="4"/>
      <c r="I17" s="4">
        <v>1599520</v>
      </c>
      <c r="J17" s="4">
        <v>0</v>
      </c>
      <c r="K17" s="4"/>
      <c r="L17" s="3">
        <f t="shared" si="0"/>
        <v>13107734.999999998</v>
      </c>
      <c r="M17" s="3">
        <f t="shared" si="0"/>
        <v>35135205</v>
      </c>
      <c r="N17" s="4">
        <f>L17+M17</f>
        <v>48242940</v>
      </c>
      <c r="P17" s="6" t="s">
        <v>14</v>
      </c>
      <c r="Q17" s="4">
        <v>4024</v>
      </c>
      <c r="R17" s="4">
        <v>6311</v>
      </c>
      <c r="S17" s="4">
        <v>503</v>
      </c>
      <c r="T17" s="4">
        <v>0</v>
      </c>
      <c r="U17" s="4">
        <v>0</v>
      </c>
      <c r="V17" s="4">
        <v>356</v>
      </c>
      <c r="W17" s="4">
        <v>0</v>
      </c>
      <c r="X17" s="4">
        <v>726</v>
      </c>
      <c r="Y17" s="4">
        <v>506</v>
      </c>
      <c r="Z17" s="4">
        <v>0</v>
      </c>
      <c r="AA17" s="3">
        <f t="shared" si="1"/>
        <v>5033</v>
      </c>
      <c r="AB17" s="3">
        <f t="shared" si="1"/>
        <v>7393</v>
      </c>
      <c r="AC17" s="4">
        <f>AA17+AB17</f>
        <v>12426</v>
      </c>
      <c r="AE17" s="6" t="s">
        <v>14</v>
      </c>
      <c r="AF17" s="4">
        <f t="shared" si="2"/>
        <v>2440.9753976143138</v>
      </c>
      <c r="AG17" s="4">
        <f t="shared" si="2"/>
        <v>5218.7743622246871</v>
      </c>
      <c r="AH17" s="4">
        <f t="shared" si="2"/>
        <v>6531.3121272365806</v>
      </c>
      <c r="AI17" s="4" t="str">
        <f t="shared" si="2"/>
        <v>N.A.</v>
      </c>
      <c r="AJ17" s="4" t="str">
        <f t="shared" si="2"/>
        <v>N.A.</v>
      </c>
      <c r="AK17" s="4">
        <f t="shared" si="2"/>
        <v>1685.3932584269662</v>
      </c>
      <c r="AL17" s="4" t="str">
        <f t="shared" si="2"/>
        <v>N.A.</v>
      </c>
      <c r="AM17" s="4">
        <f t="shared" si="2"/>
        <v>2203.1955922865013</v>
      </c>
      <c r="AN17" s="4">
        <f t="shared" si="2"/>
        <v>0</v>
      </c>
      <c r="AO17" s="4" t="str">
        <f t="shared" si="2"/>
        <v>N.A.</v>
      </c>
      <c r="AP17" s="4">
        <f t="shared" si="2"/>
        <v>2604.3582356447441</v>
      </c>
      <c r="AQ17" s="4">
        <f t="shared" si="2"/>
        <v>4752.4962802651153</v>
      </c>
      <c r="AR17" s="4">
        <f t="shared" si="2"/>
        <v>3882.4191211974889</v>
      </c>
    </row>
    <row r="18" spans="1:44" ht="15.75" customHeight="1" thickBot="1" x14ac:dyDescent="0.3">
      <c r="A18" s="6" t="s">
        <v>15</v>
      </c>
      <c r="B18" s="4">
        <v>1352346</v>
      </c>
      <c r="C18" s="4">
        <v>1439640</v>
      </c>
      <c r="D18" s="4">
        <v>310416.99999999994</v>
      </c>
      <c r="E18" s="4"/>
      <c r="F18" s="4"/>
      <c r="G18" s="4">
        <v>51976</v>
      </c>
      <c r="H18" s="4">
        <v>141998</v>
      </c>
      <c r="I18" s="4"/>
      <c r="J18" s="4">
        <v>0</v>
      </c>
      <c r="K18" s="4"/>
      <c r="L18" s="3">
        <f t="shared" si="0"/>
        <v>1804761</v>
      </c>
      <c r="M18" s="3">
        <f t="shared" si="0"/>
        <v>1491616</v>
      </c>
      <c r="N18" s="4">
        <f>L18+M18</f>
        <v>3296377</v>
      </c>
      <c r="P18" s="6" t="s">
        <v>15</v>
      </c>
      <c r="Q18" s="4">
        <v>717</v>
      </c>
      <c r="R18" s="4">
        <v>424</v>
      </c>
      <c r="S18" s="4">
        <v>167</v>
      </c>
      <c r="T18" s="4">
        <v>0</v>
      </c>
      <c r="U18" s="4">
        <v>0</v>
      </c>
      <c r="V18" s="4">
        <v>258</v>
      </c>
      <c r="W18" s="4">
        <v>3154</v>
      </c>
      <c r="X18" s="4">
        <v>0</v>
      </c>
      <c r="Y18" s="4">
        <v>945</v>
      </c>
      <c r="Z18" s="4">
        <v>0</v>
      </c>
      <c r="AA18" s="3">
        <f t="shared" si="1"/>
        <v>4983</v>
      </c>
      <c r="AB18" s="3">
        <f t="shared" si="1"/>
        <v>682</v>
      </c>
      <c r="AC18" s="4">
        <f>AA18+AB18</f>
        <v>5665</v>
      </c>
      <c r="AE18" s="6" t="s">
        <v>15</v>
      </c>
      <c r="AF18" s="4">
        <f t="shared" si="2"/>
        <v>1886.1171548117154</v>
      </c>
      <c r="AG18" s="4">
        <f t="shared" si="2"/>
        <v>3395.3773584905662</v>
      </c>
      <c r="AH18" s="4">
        <f t="shared" si="2"/>
        <v>1858.7844311377241</v>
      </c>
      <c r="AI18" s="4" t="str">
        <f t="shared" si="2"/>
        <v>N.A.</v>
      </c>
      <c r="AJ18" s="4" t="str">
        <f t="shared" si="2"/>
        <v>N.A.</v>
      </c>
      <c r="AK18" s="4">
        <f t="shared" si="2"/>
        <v>201.45736434108528</v>
      </c>
      <c r="AL18" s="4">
        <f t="shared" si="2"/>
        <v>45.021559923906153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362.1836243226972</v>
      </c>
      <c r="AQ18" s="4">
        <f t="shared" si="2"/>
        <v>2187.1202346041055</v>
      </c>
      <c r="AR18" s="4">
        <f t="shared" si="2"/>
        <v>581.88473080317738</v>
      </c>
    </row>
    <row r="19" spans="1:44" ht="15.75" customHeight="1" thickBot="1" x14ac:dyDescent="0.3">
      <c r="A19" s="7" t="s">
        <v>16</v>
      </c>
      <c r="B19" s="4">
        <v>14718120</v>
      </c>
      <c r="C19" s="4">
        <v>34536625.000000007</v>
      </c>
      <c r="D19" s="4">
        <v>3595667</v>
      </c>
      <c r="E19" s="4"/>
      <c r="F19" s="4">
        <v>2318989.9999999995</v>
      </c>
      <c r="G19" s="4">
        <v>651976.00000000012</v>
      </c>
      <c r="H19" s="4">
        <v>3069489.0000000005</v>
      </c>
      <c r="I19" s="4">
        <v>1599520</v>
      </c>
      <c r="J19" s="4">
        <v>0</v>
      </c>
      <c r="K19" s="4"/>
      <c r="L19" s="3">
        <f t="shared" ref="L19:M19" si="3">SUM(L15:L18)</f>
        <v>23702265.999999996</v>
      </c>
      <c r="M19" s="3">
        <f t="shared" si="3"/>
        <v>36788121</v>
      </c>
      <c r="N19" s="4"/>
      <c r="P19" s="7" t="s">
        <v>16</v>
      </c>
      <c r="Q19" s="4">
        <v>6259</v>
      </c>
      <c r="R19" s="4">
        <v>6835</v>
      </c>
      <c r="S19" s="4">
        <v>670</v>
      </c>
      <c r="T19" s="4">
        <v>0</v>
      </c>
      <c r="U19" s="4">
        <v>584</v>
      </c>
      <c r="V19" s="4">
        <v>614</v>
      </c>
      <c r="W19" s="4">
        <v>5696</v>
      </c>
      <c r="X19" s="4">
        <v>726</v>
      </c>
      <c r="Y19" s="4">
        <v>2271</v>
      </c>
      <c r="Z19" s="4">
        <v>0</v>
      </c>
      <c r="AA19" s="3">
        <f t="shared" si="1"/>
        <v>15480</v>
      </c>
      <c r="AB19" s="3">
        <f t="shared" si="1"/>
        <v>8175</v>
      </c>
      <c r="AC19" s="4"/>
      <c r="AE19" s="7" t="s">
        <v>16</v>
      </c>
      <c r="AF19" s="4">
        <f t="shared" ref="AF19:AQ19" si="4">IFERROR(B19/Q19, "N.A.")</f>
        <v>2351.5130212494009</v>
      </c>
      <c r="AG19" s="4">
        <f t="shared" si="4"/>
        <v>5052.9078273591822</v>
      </c>
      <c r="AH19" s="4">
        <f t="shared" si="4"/>
        <v>5366.6671641791045</v>
      </c>
      <c r="AI19" s="4" t="str">
        <f t="shared" si="4"/>
        <v>N.A.</v>
      </c>
      <c r="AJ19" s="4">
        <f t="shared" si="4"/>
        <v>3970.873287671232</v>
      </c>
      <c r="AK19" s="4">
        <f t="shared" si="4"/>
        <v>1061.8501628664496</v>
      </c>
      <c r="AL19" s="4">
        <f t="shared" si="4"/>
        <v>538.885007022472</v>
      </c>
      <c r="AM19" s="4">
        <f t="shared" si="4"/>
        <v>2203.1955922865013</v>
      </c>
      <c r="AN19" s="4">
        <f t="shared" si="4"/>
        <v>0</v>
      </c>
      <c r="AO19" s="4" t="str">
        <f t="shared" si="4"/>
        <v>N.A.</v>
      </c>
      <c r="AP19" s="4">
        <f t="shared" si="4"/>
        <v>1531.1541343669248</v>
      </c>
      <c r="AQ19" s="4">
        <f t="shared" si="4"/>
        <v>4500.0759633027519</v>
      </c>
      <c r="AR19" s="4"/>
    </row>
    <row r="20" spans="1:44" ht="15.75" thickBot="1" x14ac:dyDescent="0.3">
      <c r="A20" s="8" t="s">
        <v>0</v>
      </c>
      <c r="B20" s="41">
        <f>B19+C19</f>
        <v>49254745.000000007</v>
      </c>
      <c r="C20" s="42"/>
      <c r="D20" s="41">
        <f>D19+E19</f>
        <v>3595667</v>
      </c>
      <c r="E20" s="42"/>
      <c r="F20" s="41">
        <f>F19+G19</f>
        <v>2970965.9999999995</v>
      </c>
      <c r="G20" s="42"/>
      <c r="H20" s="41">
        <f>H19+I19</f>
        <v>4669009</v>
      </c>
      <c r="I20" s="42"/>
      <c r="J20" s="41">
        <f>J19+K19</f>
        <v>0</v>
      </c>
      <c r="K20" s="42"/>
      <c r="L20" s="5"/>
      <c r="M20" s="2"/>
      <c r="N20" s="1">
        <f>B20+D20+F20+H20+J20</f>
        <v>60490387.000000007</v>
      </c>
      <c r="P20" s="8" t="s">
        <v>0</v>
      </c>
      <c r="Q20" s="41">
        <f>Q19+R19</f>
        <v>13094</v>
      </c>
      <c r="R20" s="42"/>
      <c r="S20" s="41">
        <f>S19+T19</f>
        <v>670</v>
      </c>
      <c r="T20" s="42"/>
      <c r="U20" s="41">
        <f>U19+V19</f>
        <v>1198</v>
      </c>
      <c r="V20" s="42"/>
      <c r="W20" s="41">
        <f>W19+X19</f>
        <v>6422</v>
      </c>
      <c r="X20" s="42"/>
      <c r="Y20" s="41">
        <f>Y19+Z19</f>
        <v>2271</v>
      </c>
      <c r="Z20" s="42"/>
      <c r="AA20" s="5"/>
      <c r="AB20" s="2"/>
      <c r="AC20" s="1">
        <f>Q20+S20+U20+W20+Y20</f>
        <v>23655</v>
      </c>
      <c r="AE20" s="8" t="s">
        <v>0</v>
      </c>
      <c r="AF20" s="22">
        <f>IFERROR(B20/Q20,"N.A.")</f>
        <v>3761.6270811058507</v>
      </c>
      <c r="AG20" s="23"/>
      <c r="AH20" s="22">
        <f>IFERROR(D20/S20,"N.A.")</f>
        <v>5366.6671641791045</v>
      </c>
      <c r="AI20" s="23"/>
      <c r="AJ20" s="22">
        <f>IFERROR(F20/U20,"N.A.")</f>
        <v>2479.938230383973</v>
      </c>
      <c r="AK20" s="23"/>
      <c r="AL20" s="22">
        <f>IFERROR(H20/W20,"N.A.")</f>
        <v>727.03347866708191</v>
      </c>
      <c r="AM20" s="23"/>
      <c r="AN20" s="22">
        <f>IFERROR(J20/Y20,"N.A.")</f>
        <v>0</v>
      </c>
      <c r="AO20" s="23"/>
      <c r="AP20" s="5"/>
      <c r="AQ20" s="2"/>
      <c r="AR20" s="4">
        <f>IFERROR(N20/AC20, "N.A.")</f>
        <v>2557.1924328894529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3292000.9999999995</v>
      </c>
      <c r="C27" s="4"/>
      <c r="D27" s="4"/>
      <c r="E27" s="4"/>
      <c r="F27" s="4">
        <v>2050670</v>
      </c>
      <c r="G27" s="4"/>
      <c r="H27" s="4">
        <v>1475361</v>
      </c>
      <c r="I27" s="4"/>
      <c r="J27" s="4">
        <v>0</v>
      </c>
      <c r="K27" s="4"/>
      <c r="L27" s="3">
        <f t="shared" ref="L27:M31" si="5">B27+D27+F27+H27+J27</f>
        <v>6818032</v>
      </c>
      <c r="M27" s="3">
        <f t="shared" si="5"/>
        <v>0</v>
      </c>
      <c r="N27" s="4">
        <f>L27+M27</f>
        <v>6818032</v>
      </c>
      <c r="P27" s="6" t="s">
        <v>12</v>
      </c>
      <c r="Q27" s="4">
        <v>1102</v>
      </c>
      <c r="R27" s="4">
        <v>0</v>
      </c>
      <c r="S27" s="4">
        <v>0</v>
      </c>
      <c r="T27" s="4">
        <v>0</v>
      </c>
      <c r="U27" s="4">
        <v>506</v>
      </c>
      <c r="V27" s="4">
        <v>0</v>
      </c>
      <c r="W27" s="4">
        <v>584</v>
      </c>
      <c r="X27" s="4">
        <v>0</v>
      </c>
      <c r="Y27" s="4">
        <v>204</v>
      </c>
      <c r="Z27" s="4">
        <v>0</v>
      </c>
      <c r="AA27" s="3">
        <f t="shared" ref="AA27:AB31" si="6">Q27+S27+U27+W27+Y27</f>
        <v>2396</v>
      </c>
      <c r="AB27" s="3">
        <f t="shared" si="6"/>
        <v>0</v>
      </c>
      <c r="AC27" s="4">
        <f>AA27+AB27</f>
        <v>2396</v>
      </c>
      <c r="AE27" s="6" t="s">
        <v>12</v>
      </c>
      <c r="AF27" s="4">
        <f t="shared" ref="AF27:AR30" si="7">IFERROR(B27/Q27, "N.A.")</f>
        <v>2987.2967332123408</v>
      </c>
      <c r="AG27" s="4" t="str">
        <f t="shared" si="7"/>
        <v>N.A.</v>
      </c>
      <c r="AH27" s="4" t="str">
        <f t="shared" si="7"/>
        <v>N.A.</v>
      </c>
      <c r="AI27" s="4" t="str">
        <f t="shared" si="7"/>
        <v>N.A.</v>
      </c>
      <c r="AJ27" s="4">
        <f t="shared" si="7"/>
        <v>4052.707509881423</v>
      </c>
      <c r="AK27" s="4" t="str">
        <f t="shared" si="7"/>
        <v>N.A.</v>
      </c>
      <c r="AL27" s="4">
        <f t="shared" si="7"/>
        <v>2526.303082191781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2845.5893155258764</v>
      </c>
      <c r="AQ27" s="4" t="str">
        <f t="shared" si="7"/>
        <v>N.A.</v>
      </c>
      <c r="AR27" s="4">
        <f t="shared" si="7"/>
        <v>2845.5893155258764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4">
        <f>AA28+AB28</f>
        <v>0</v>
      </c>
      <c r="AE28" s="6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4" t="str">
        <f t="shared" si="7"/>
        <v>N.A.</v>
      </c>
    </row>
    <row r="29" spans="1:44" ht="15.75" customHeight="1" thickBot="1" x14ac:dyDescent="0.3">
      <c r="A29" s="6" t="s">
        <v>14</v>
      </c>
      <c r="B29" s="4">
        <v>6020710.0000000019</v>
      </c>
      <c r="C29" s="4">
        <v>19284700</v>
      </c>
      <c r="D29" s="4">
        <v>1537250</v>
      </c>
      <c r="E29" s="4"/>
      <c r="F29" s="4"/>
      <c r="G29" s="4">
        <v>0</v>
      </c>
      <c r="H29" s="4"/>
      <c r="I29" s="4">
        <v>167699.99999999997</v>
      </c>
      <c r="J29" s="4"/>
      <c r="K29" s="4"/>
      <c r="L29" s="3">
        <f t="shared" si="5"/>
        <v>7557960.0000000019</v>
      </c>
      <c r="M29" s="3">
        <f t="shared" si="5"/>
        <v>19452400</v>
      </c>
      <c r="N29" s="4">
        <f>L29+M29</f>
        <v>27010360</v>
      </c>
      <c r="P29" s="6" t="s">
        <v>14</v>
      </c>
      <c r="Q29" s="4">
        <v>2031</v>
      </c>
      <c r="R29" s="4">
        <v>3650</v>
      </c>
      <c r="S29" s="4">
        <v>247</v>
      </c>
      <c r="T29" s="4">
        <v>0</v>
      </c>
      <c r="U29" s="4">
        <v>0</v>
      </c>
      <c r="V29" s="4">
        <v>100</v>
      </c>
      <c r="W29" s="4">
        <v>0</v>
      </c>
      <c r="X29" s="4">
        <v>323</v>
      </c>
      <c r="Y29" s="4">
        <v>0</v>
      </c>
      <c r="Z29" s="4">
        <v>0</v>
      </c>
      <c r="AA29" s="3">
        <f t="shared" si="6"/>
        <v>2278</v>
      </c>
      <c r="AB29" s="3">
        <f t="shared" si="6"/>
        <v>4073</v>
      </c>
      <c r="AC29" s="4">
        <f>AA29+AB29</f>
        <v>6351</v>
      </c>
      <c r="AE29" s="6" t="s">
        <v>14</v>
      </c>
      <c r="AF29" s="4">
        <f t="shared" si="7"/>
        <v>2964.406696208765</v>
      </c>
      <c r="AG29" s="4">
        <f t="shared" si="7"/>
        <v>5283.4794520547948</v>
      </c>
      <c r="AH29" s="4">
        <f t="shared" si="7"/>
        <v>6223.6842105263158</v>
      </c>
      <c r="AI29" s="4" t="str">
        <f t="shared" si="7"/>
        <v>N.A.</v>
      </c>
      <c r="AJ29" s="4" t="str">
        <f t="shared" si="7"/>
        <v>N.A.</v>
      </c>
      <c r="AK29" s="4">
        <f t="shared" si="7"/>
        <v>0</v>
      </c>
      <c r="AL29" s="4" t="str">
        <f t="shared" si="7"/>
        <v>N.A.</v>
      </c>
      <c r="AM29" s="4">
        <f t="shared" si="7"/>
        <v>519.19504643962841</v>
      </c>
      <c r="AN29" s="4" t="str">
        <f t="shared" si="7"/>
        <v>N.A.</v>
      </c>
      <c r="AO29" s="4" t="str">
        <f t="shared" si="7"/>
        <v>N.A.</v>
      </c>
      <c r="AP29" s="4">
        <f t="shared" si="7"/>
        <v>3317.8050921861291</v>
      </c>
      <c r="AQ29" s="4">
        <f t="shared" si="7"/>
        <v>4775.9391112202311</v>
      </c>
      <c r="AR29" s="4">
        <f t="shared" si="7"/>
        <v>4252.930247205165</v>
      </c>
    </row>
    <row r="30" spans="1:44" ht="15.75" customHeight="1" thickBot="1" x14ac:dyDescent="0.3">
      <c r="A30" s="6" t="s">
        <v>15</v>
      </c>
      <c r="B30" s="4">
        <v>1117566.0000000002</v>
      </c>
      <c r="C30" s="4">
        <v>577920</v>
      </c>
      <c r="D30" s="4">
        <v>310416.99999999994</v>
      </c>
      <c r="E30" s="4"/>
      <c r="F30" s="4"/>
      <c r="G30" s="4">
        <v>51976</v>
      </c>
      <c r="H30" s="4">
        <v>141998</v>
      </c>
      <c r="I30" s="4"/>
      <c r="J30" s="4">
        <v>0</v>
      </c>
      <c r="K30" s="4"/>
      <c r="L30" s="3">
        <f t="shared" si="5"/>
        <v>1569981.0000000002</v>
      </c>
      <c r="M30" s="3">
        <f t="shared" si="5"/>
        <v>629896</v>
      </c>
      <c r="N30" s="4">
        <f>L30+M30</f>
        <v>2199877</v>
      </c>
      <c r="P30" s="6" t="s">
        <v>15</v>
      </c>
      <c r="Q30" s="4">
        <v>626</v>
      </c>
      <c r="R30" s="4">
        <v>168</v>
      </c>
      <c r="S30" s="4">
        <v>167</v>
      </c>
      <c r="T30" s="4">
        <v>0</v>
      </c>
      <c r="U30" s="4">
        <v>0</v>
      </c>
      <c r="V30" s="4">
        <v>258</v>
      </c>
      <c r="W30" s="4">
        <v>3154</v>
      </c>
      <c r="X30" s="4">
        <v>0</v>
      </c>
      <c r="Y30" s="4">
        <v>733</v>
      </c>
      <c r="Z30" s="4">
        <v>0</v>
      </c>
      <c r="AA30" s="3">
        <f t="shared" si="6"/>
        <v>4680</v>
      </c>
      <c r="AB30" s="3">
        <f t="shared" si="6"/>
        <v>426</v>
      </c>
      <c r="AC30" s="4">
        <f>AA30+AB30</f>
        <v>5106</v>
      </c>
      <c r="AE30" s="6" t="s">
        <v>15</v>
      </c>
      <c r="AF30" s="4">
        <f t="shared" si="7"/>
        <v>1785.2492012779555</v>
      </c>
      <c r="AG30" s="4">
        <f t="shared" si="7"/>
        <v>3440</v>
      </c>
      <c r="AH30" s="4">
        <f t="shared" si="7"/>
        <v>1858.7844311377241</v>
      </c>
      <c r="AI30" s="4" t="str">
        <f t="shared" si="7"/>
        <v>N.A.</v>
      </c>
      <c r="AJ30" s="4" t="str">
        <f t="shared" si="7"/>
        <v>N.A.</v>
      </c>
      <c r="AK30" s="4">
        <f t="shared" si="7"/>
        <v>201.45736434108528</v>
      </c>
      <c r="AL30" s="4">
        <f t="shared" si="7"/>
        <v>45.021559923906153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335.46602564102568</v>
      </c>
      <c r="AQ30" s="4">
        <f t="shared" si="7"/>
        <v>1478.6291079812206</v>
      </c>
      <c r="AR30" s="4">
        <f t="shared" si="7"/>
        <v>430.84155895025458</v>
      </c>
    </row>
    <row r="31" spans="1:44" ht="15.75" customHeight="1" thickBot="1" x14ac:dyDescent="0.3">
      <c r="A31" s="7" t="s">
        <v>16</v>
      </c>
      <c r="B31" s="4">
        <v>10430277.000000004</v>
      </c>
      <c r="C31" s="4">
        <v>19862620.000000004</v>
      </c>
      <c r="D31" s="4">
        <v>1847667</v>
      </c>
      <c r="E31" s="4"/>
      <c r="F31" s="4">
        <v>2050670</v>
      </c>
      <c r="G31" s="4">
        <v>51976.000000000007</v>
      </c>
      <c r="H31" s="4">
        <v>1617358.9999999998</v>
      </c>
      <c r="I31" s="4">
        <v>167699.99999999997</v>
      </c>
      <c r="J31" s="4">
        <v>0</v>
      </c>
      <c r="K31" s="4"/>
      <c r="L31" s="3">
        <f t="shared" si="5"/>
        <v>15945973.000000004</v>
      </c>
      <c r="M31" s="3">
        <f t="shared" si="5"/>
        <v>20082296.000000004</v>
      </c>
      <c r="N31" s="4"/>
      <c r="P31" s="7" t="s">
        <v>16</v>
      </c>
      <c r="Q31" s="4">
        <v>3759</v>
      </c>
      <c r="R31" s="4">
        <v>3818</v>
      </c>
      <c r="S31" s="4">
        <v>414</v>
      </c>
      <c r="T31" s="4">
        <v>0</v>
      </c>
      <c r="U31" s="4">
        <v>506</v>
      </c>
      <c r="V31" s="4">
        <v>358</v>
      </c>
      <c r="W31" s="4">
        <v>3738</v>
      </c>
      <c r="X31" s="4">
        <v>323</v>
      </c>
      <c r="Y31" s="4">
        <v>937</v>
      </c>
      <c r="Z31" s="4">
        <v>0</v>
      </c>
      <c r="AA31" s="3">
        <f t="shared" si="6"/>
        <v>9354</v>
      </c>
      <c r="AB31" s="3">
        <f t="shared" si="6"/>
        <v>4499</v>
      </c>
      <c r="AC31" s="4"/>
      <c r="AE31" s="7" t="s">
        <v>16</v>
      </c>
      <c r="AF31" s="4">
        <f t="shared" ref="AF31:AQ31" si="8">IFERROR(B31/Q31, "N.A.")</f>
        <v>2774.7478052673591</v>
      </c>
      <c r="AG31" s="4">
        <f t="shared" si="8"/>
        <v>5202.3624934520703</v>
      </c>
      <c r="AH31" s="4">
        <f t="shared" si="8"/>
        <v>4462.963768115942</v>
      </c>
      <c r="AI31" s="4" t="str">
        <f t="shared" si="8"/>
        <v>N.A.</v>
      </c>
      <c r="AJ31" s="4">
        <f t="shared" si="8"/>
        <v>4052.707509881423</v>
      </c>
      <c r="AK31" s="4">
        <f t="shared" si="8"/>
        <v>145.18435754189946</v>
      </c>
      <c r="AL31" s="4">
        <f t="shared" si="8"/>
        <v>432.68031032637771</v>
      </c>
      <c r="AM31" s="4">
        <f t="shared" si="8"/>
        <v>519.19504643962841</v>
      </c>
      <c r="AN31" s="4">
        <f t="shared" si="8"/>
        <v>0</v>
      </c>
      <c r="AO31" s="4" t="str">
        <f t="shared" si="8"/>
        <v>N.A.</v>
      </c>
      <c r="AP31" s="4">
        <f t="shared" si="8"/>
        <v>1704.7223647637379</v>
      </c>
      <c r="AQ31" s="4">
        <f t="shared" si="8"/>
        <v>4463.7243831962669</v>
      </c>
      <c r="AR31" s="4"/>
    </row>
    <row r="32" spans="1:44" ht="15.75" thickBot="1" x14ac:dyDescent="0.3">
      <c r="A32" s="8" t="s">
        <v>0</v>
      </c>
      <c r="B32" s="41">
        <f>B31+C31</f>
        <v>30292897.000000007</v>
      </c>
      <c r="C32" s="42"/>
      <c r="D32" s="41">
        <f>D31+E31</f>
        <v>1847667</v>
      </c>
      <c r="E32" s="42"/>
      <c r="F32" s="41">
        <f>F31+G31</f>
        <v>2102646</v>
      </c>
      <c r="G32" s="42"/>
      <c r="H32" s="41">
        <f>H31+I31</f>
        <v>1785058.9999999998</v>
      </c>
      <c r="I32" s="42"/>
      <c r="J32" s="41">
        <f>J31+K31</f>
        <v>0</v>
      </c>
      <c r="K32" s="42"/>
      <c r="L32" s="5"/>
      <c r="M32" s="2"/>
      <c r="N32" s="1">
        <f>B32+D32+F32+H32+J32</f>
        <v>36028269.000000007</v>
      </c>
      <c r="P32" s="8" t="s">
        <v>0</v>
      </c>
      <c r="Q32" s="41">
        <f>Q31+R31</f>
        <v>7577</v>
      </c>
      <c r="R32" s="42"/>
      <c r="S32" s="41">
        <f>S31+T31</f>
        <v>414</v>
      </c>
      <c r="T32" s="42"/>
      <c r="U32" s="41">
        <f>U31+V31</f>
        <v>864</v>
      </c>
      <c r="V32" s="42"/>
      <c r="W32" s="41">
        <f>W31+X31</f>
        <v>4061</v>
      </c>
      <c r="X32" s="42"/>
      <c r="Y32" s="41">
        <f>Y31+Z31</f>
        <v>937</v>
      </c>
      <c r="Z32" s="42"/>
      <c r="AA32" s="5"/>
      <c r="AB32" s="2"/>
      <c r="AC32" s="1">
        <f>Q32+S32+U32+W32+Y32</f>
        <v>13853</v>
      </c>
      <c r="AE32" s="8" t="s">
        <v>0</v>
      </c>
      <c r="AF32" s="22">
        <f>IFERROR(B32/Q32,"N.A.")</f>
        <v>3998.0067308961338</v>
      </c>
      <c r="AG32" s="23"/>
      <c r="AH32" s="22">
        <f>IFERROR(D32/S32,"N.A.")</f>
        <v>4462.963768115942</v>
      </c>
      <c r="AI32" s="23"/>
      <c r="AJ32" s="22">
        <f>IFERROR(F32/U32,"N.A.")</f>
        <v>2433.6180555555557</v>
      </c>
      <c r="AK32" s="23"/>
      <c r="AL32" s="22">
        <f>IFERROR(H32/W32,"N.A.")</f>
        <v>439.56143806944095</v>
      </c>
      <c r="AM32" s="23"/>
      <c r="AN32" s="22">
        <f>IFERROR(J32/Y32,"N.A.")</f>
        <v>0</v>
      </c>
      <c r="AO32" s="23"/>
      <c r="AP32" s="5"/>
      <c r="AQ32" s="2"/>
      <c r="AR32" s="4">
        <f>IFERROR(N32/AC32, "N.A.")</f>
        <v>2600.7557207825025</v>
      </c>
    </row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/>
      <c r="C39" s="4"/>
      <c r="D39" s="4"/>
      <c r="E39" s="4"/>
      <c r="F39" s="4">
        <v>268320</v>
      </c>
      <c r="G39" s="4"/>
      <c r="H39" s="4">
        <v>1452129.9999999995</v>
      </c>
      <c r="I39" s="4"/>
      <c r="J39" s="4">
        <v>0</v>
      </c>
      <c r="K39" s="4"/>
      <c r="L39" s="3">
        <f t="shared" ref="L39:M43" si="9">B39+D39+F39+H39+J39</f>
        <v>1720449.9999999995</v>
      </c>
      <c r="M39" s="3">
        <f t="shared" si="9"/>
        <v>0</v>
      </c>
      <c r="N39" s="4">
        <f>L39+M39</f>
        <v>1720449.9999999995</v>
      </c>
      <c r="P39" s="6" t="s">
        <v>12</v>
      </c>
      <c r="Q39" s="4">
        <v>0</v>
      </c>
      <c r="R39" s="4">
        <v>0</v>
      </c>
      <c r="S39" s="4">
        <v>0</v>
      </c>
      <c r="T39" s="4">
        <v>0</v>
      </c>
      <c r="U39" s="4">
        <v>78</v>
      </c>
      <c r="V39" s="4">
        <v>0</v>
      </c>
      <c r="W39" s="4">
        <v>1958</v>
      </c>
      <c r="X39" s="4">
        <v>0</v>
      </c>
      <c r="Y39" s="4">
        <v>616</v>
      </c>
      <c r="Z39" s="4">
        <v>0</v>
      </c>
      <c r="AA39" s="3">
        <f t="shared" ref="AA39:AB43" si="10">Q39+S39+U39+W39+Y39</f>
        <v>2652</v>
      </c>
      <c r="AB39" s="3">
        <f t="shared" si="10"/>
        <v>0</v>
      </c>
      <c r="AC39" s="4">
        <f>AA39+AB39</f>
        <v>2652</v>
      </c>
      <c r="AE39" s="6" t="s">
        <v>12</v>
      </c>
      <c r="AF39" s="4" t="str">
        <f t="shared" ref="AF39:AR42" si="11">IFERROR(B39/Q39, "N.A.")</f>
        <v>N.A.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>
        <f t="shared" si="11"/>
        <v>3440</v>
      </c>
      <c r="AK39" s="4" t="str">
        <f t="shared" si="11"/>
        <v>N.A.</v>
      </c>
      <c r="AL39" s="4">
        <f t="shared" si="11"/>
        <v>741.63942798774235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648.73680241327281</v>
      </c>
      <c r="AQ39" s="4" t="str">
        <f t="shared" si="11"/>
        <v>N.A.</v>
      </c>
      <c r="AR39" s="4">
        <f t="shared" si="11"/>
        <v>648.73680241327281</v>
      </c>
    </row>
    <row r="40" spans="1:44" ht="15.75" customHeight="1" thickBot="1" x14ac:dyDescent="0.3">
      <c r="A40" s="6" t="s">
        <v>13</v>
      </c>
      <c r="B40" s="4">
        <v>251288.00000000003</v>
      </c>
      <c r="C40" s="4">
        <v>161300</v>
      </c>
      <c r="D40" s="4"/>
      <c r="E40" s="4"/>
      <c r="F40" s="4"/>
      <c r="G40" s="4"/>
      <c r="H40" s="4"/>
      <c r="I40" s="4"/>
      <c r="J40" s="4"/>
      <c r="K40" s="4"/>
      <c r="L40" s="3">
        <f t="shared" si="9"/>
        <v>251288.00000000003</v>
      </c>
      <c r="M40" s="3">
        <f t="shared" si="9"/>
        <v>161300</v>
      </c>
      <c r="N40" s="4">
        <f>L40+M40</f>
        <v>412588</v>
      </c>
      <c r="P40" s="6" t="s">
        <v>13</v>
      </c>
      <c r="Q40" s="4">
        <v>416</v>
      </c>
      <c r="R40" s="4">
        <v>100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416</v>
      </c>
      <c r="AB40" s="3">
        <f t="shared" si="10"/>
        <v>100</v>
      </c>
      <c r="AC40" s="4">
        <f>AA40+AB40</f>
        <v>516</v>
      </c>
      <c r="AE40" s="6" t="s">
        <v>13</v>
      </c>
      <c r="AF40" s="4">
        <f t="shared" si="11"/>
        <v>604.05769230769238</v>
      </c>
      <c r="AG40" s="4">
        <f t="shared" si="11"/>
        <v>1613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604.05769230769238</v>
      </c>
      <c r="AQ40" s="4">
        <f t="shared" si="11"/>
        <v>1613</v>
      </c>
      <c r="AR40" s="4">
        <f t="shared" si="11"/>
        <v>799.58914728682169</v>
      </c>
    </row>
    <row r="41" spans="1:44" ht="15.75" customHeight="1" thickBot="1" x14ac:dyDescent="0.3">
      <c r="A41" s="6" t="s">
        <v>14</v>
      </c>
      <c r="B41" s="4">
        <v>3801775.0000000005</v>
      </c>
      <c r="C41" s="4">
        <v>13650985</v>
      </c>
      <c r="D41" s="4">
        <v>1748000</v>
      </c>
      <c r="E41" s="4"/>
      <c r="F41" s="4"/>
      <c r="G41" s="4">
        <v>600000</v>
      </c>
      <c r="H41" s="4"/>
      <c r="I41" s="4">
        <v>1431820</v>
      </c>
      <c r="J41" s="4">
        <v>0</v>
      </c>
      <c r="K41" s="4"/>
      <c r="L41" s="3">
        <f t="shared" si="9"/>
        <v>5549775</v>
      </c>
      <c r="M41" s="3">
        <f t="shared" si="9"/>
        <v>15682805</v>
      </c>
      <c r="N41" s="4">
        <f>L41+M41</f>
        <v>21232580</v>
      </c>
      <c r="P41" s="6" t="s">
        <v>14</v>
      </c>
      <c r="Q41" s="4">
        <v>1993</v>
      </c>
      <c r="R41" s="4">
        <v>2661</v>
      </c>
      <c r="S41" s="4">
        <v>256</v>
      </c>
      <c r="T41" s="4">
        <v>0</v>
      </c>
      <c r="U41" s="4">
        <v>0</v>
      </c>
      <c r="V41" s="4">
        <v>256</v>
      </c>
      <c r="W41" s="4">
        <v>0</v>
      </c>
      <c r="X41" s="4">
        <v>403</v>
      </c>
      <c r="Y41" s="4">
        <v>506</v>
      </c>
      <c r="Z41" s="4">
        <v>0</v>
      </c>
      <c r="AA41" s="3">
        <f t="shared" si="10"/>
        <v>2755</v>
      </c>
      <c r="AB41" s="3">
        <f t="shared" si="10"/>
        <v>3320</v>
      </c>
      <c r="AC41" s="4">
        <f>AA41+AB41</f>
        <v>6075</v>
      </c>
      <c r="AE41" s="6" t="s">
        <v>14</v>
      </c>
      <c r="AF41" s="4">
        <f t="shared" si="11"/>
        <v>1907.5639739086805</v>
      </c>
      <c r="AG41" s="4">
        <f t="shared" si="11"/>
        <v>5130.0206689214583</v>
      </c>
      <c r="AH41" s="4">
        <f t="shared" si="11"/>
        <v>6828.125</v>
      </c>
      <c r="AI41" s="4" t="str">
        <f t="shared" si="11"/>
        <v>N.A.</v>
      </c>
      <c r="AJ41" s="4" t="str">
        <f t="shared" si="11"/>
        <v>N.A.</v>
      </c>
      <c r="AK41" s="4">
        <f t="shared" si="11"/>
        <v>2343.75</v>
      </c>
      <c r="AL41" s="4" t="str">
        <f t="shared" si="11"/>
        <v>N.A.</v>
      </c>
      <c r="AM41" s="4">
        <f t="shared" si="11"/>
        <v>3552.9032258064517</v>
      </c>
      <c r="AN41" s="4">
        <f t="shared" si="11"/>
        <v>0</v>
      </c>
      <c r="AO41" s="4" t="str">
        <f t="shared" si="11"/>
        <v>N.A.</v>
      </c>
      <c r="AP41" s="4">
        <f t="shared" si="11"/>
        <v>2014.4373865698731</v>
      </c>
      <c r="AQ41" s="4">
        <f t="shared" si="11"/>
        <v>4723.7364457831327</v>
      </c>
      <c r="AR41" s="4">
        <f t="shared" si="11"/>
        <v>3495.0748971193416</v>
      </c>
    </row>
    <row r="42" spans="1:44" ht="15.75" customHeight="1" thickBot="1" x14ac:dyDescent="0.3">
      <c r="A42" s="6" t="s">
        <v>15</v>
      </c>
      <c r="B42" s="4">
        <v>234780</v>
      </c>
      <c r="C42" s="4">
        <v>861720</v>
      </c>
      <c r="D42" s="4"/>
      <c r="E42" s="4"/>
      <c r="F42" s="4"/>
      <c r="G42" s="4"/>
      <c r="H42" s="4"/>
      <c r="I42" s="4"/>
      <c r="J42" s="4">
        <v>0</v>
      </c>
      <c r="K42" s="4"/>
      <c r="L42" s="3">
        <f t="shared" si="9"/>
        <v>234780</v>
      </c>
      <c r="M42" s="3">
        <f t="shared" si="9"/>
        <v>861720</v>
      </c>
      <c r="N42" s="4">
        <f>L42+M42</f>
        <v>1096500</v>
      </c>
      <c r="P42" s="6" t="s">
        <v>15</v>
      </c>
      <c r="Q42" s="4">
        <v>91</v>
      </c>
      <c r="R42" s="4">
        <v>256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212</v>
      </c>
      <c r="Z42" s="4">
        <v>0</v>
      </c>
      <c r="AA42" s="3">
        <f t="shared" si="10"/>
        <v>303</v>
      </c>
      <c r="AB42" s="3">
        <f t="shared" si="10"/>
        <v>256</v>
      </c>
      <c r="AC42" s="4">
        <f>AA42+AB42</f>
        <v>559</v>
      </c>
      <c r="AE42" s="6" t="s">
        <v>15</v>
      </c>
      <c r="AF42" s="4">
        <f t="shared" si="11"/>
        <v>2580</v>
      </c>
      <c r="AG42" s="4">
        <f t="shared" si="11"/>
        <v>3366.09375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774.85148514851483</v>
      </c>
      <c r="AQ42" s="4">
        <f t="shared" si="11"/>
        <v>3366.09375</v>
      </c>
      <c r="AR42" s="4">
        <f t="shared" si="11"/>
        <v>1961.5384615384614</v>
      </c>
    </row>
    <row r="43" spans="1:44" ht="15.75" customHeight="1" thickBot="1" x14ac:dyDescent="0.3">
      <c r="A43" s="7" t="s">
        <v>16</v>
      </c>
      <c r="B43" s="4">
        <v>4287843.0000000009</v>
      </c>
      <c r="C43" s="4">
        <v>14674005.000000002</v>
      </c>
      <c r="D43" s="4">
        <v>1748000</v>
      </c>
      <c r="E43" s="4"/>
      <c r="F43" s="4">
        <v>268320</v>
      </c>
      <c r="G43" s="4">
        <v>600000</v>
      </c>
      <c r="H43" s="4">
        <v>1452129.9999999995</v>
      </c>
      <c r="I43" s="4">
        <v>1431820</v>
      </c>
      <c r="J43" s="4">
        <v>0</v>
      </c>
      <c r="K43" s="4"/>
      <c r="L43" s="3">
        <f t="shared" si="9"/>
        <v>7756293</v>
      </c>
      <c r="M43" s="3">
        <f t="shared" si="9"/>
        <v>16705825.000000002</v>
      </c>
      <c r="N43" s="4"/>
      <c r="P43" s="7" t="s">
        <v>16</v>
      </c>
      <c r="Q43" s="4">
        <v>2500</v>
      </c>
      <c r="R43" s="4">
        <v>3017</v>
      </c>
      <c r="S43" s="4">
        <v>256</v>
      </c>
      <c r="T43" s="4">
        <v>0</v>
      </c>
      <c r="U43" s="4">
        <v>78</v>
      </c>
      <c r="V43" s="4">
        <v>256</v>
      </c>
      <c r="W43" s="4">
        <v>1958</v>
      </c>
      <c r="X43" s="4">
        <v>403</v>
      </c>
      <c r="Y43" s="4">
        <v>1334</v>
      </c>
      <c r="Z43" s="4">
        <v>0</v>
      </c>
      <c r="AA43" s="3">
        <f t="shared" si="10"/>
        <v>6126</v>
      </c>
      <c r="AB43" s="3">
        <f t="shared" si="10"/>
        <v>3676</v>
      </c>
      <c r="AC43" s="4"/>
      <c r="AE43" s="7" t="s">
        <v>16</v>
      </c>
      <c r="AF43" s="4">
        <f t="shared" ref="AF43:AQ43" si="12">IFERROR(B43/Q43, "N.A.")</f>
        <v>1715.1372000000003</v>
      </c>
      <c r="AG43" s="4">
        <f t="shared" si="12"/>
        <v>4863.773616175009</v>
      </c>
      <c r="AH43" s="4">
        <f t="shared" si="12"/>
        <v>6828.125</v>
      </c>
      <c r="AI43" s="4" t="str">
        <f t="shared" si="12"/>
        <v>N.A.</v>
      </c>
      <c r="AJ43" s="4">
        <f t="shared" si="12"/>
        <v>3440</v>
      </c>
      <c r="AK43" s="4">
        <f t="shared" si="12"/>
        <v>2343.75</v>
      </c>
      <c r="AL43" s="4">
        <f t="shared" si="12"/>
        <v>741.63942798774235</v>
      </c>
      <c r="AM43" s="4">
        <f t="shared" si="12"/>
        <v>3552.9032258064517</v>
      </c>
      <c r="AN43" s="4">
        <f t="shared" si="12"/>
        <v>0</v>
      </c>
      <c r="AO43" s="4" t="str">
        <f t="shared" si="12"/>
        <v>N.A.</v>
      </c>
      <c r="AP43" s="4">
        <f t="shared" si="12"/>
        <v>1266.1268364348678</v>
      </c>
      <c r="AQ43" s="4">
        <f t="shared" si="12"/>
        <v>4544.5661044613717</v>
      </c>
      <c r="AR43" s="4"/>
    </row>
    <row r="44" spans="1:44" ht="15.75" thickBot="1" x14ac:dyDescent="0.3">
      <c r="A44" s="8" t="s">
        <v>0</v>
      </c>
      <c r="B44" s="41">
        <f>B43+C43</f>
        <v>18961848.000000004</v>
      </c>
      <c r="C44" s="42"/>
      <c r="D44" s="41">
        <f>D43+E43</f>
        <v>1748000</v>
      </c>
      <c r="E44" s="42"/>
      <c r="F44" s="41">
        <f>F43+G43</f>
        <v>868320</v>
      </c>
      <c r="G44" s="42"/>
      <c r="H44" s="41">
        <f>H43+I43</f>
        <v>2883949.9999999995</v>
      </c>
      <c r="I44" s="42"/>
      <c r="J44" s="41">
        <f>J43+K43</f>
        <v>0</v>
      </c>
      <c r="K44" s="42"/>
      <c r="L44" s="5"/>
      <c r="M44" s="2"/>
      <c r="N44" s="1">
        <f>B44+D44+F44+H44+J44</f>
        <v>24462118.000000004</v>
      </c>
      <c r="P44" s="8" t="s">
        <v>0</v>
      </c>
      <c r="Q44" s="41">
        <f>Q43+R43</f>
        <v>5517</v>
      </c>
      <c r="R44" s="42"/>
      <c r="S44" s="41">
        <f>S43+T43</f>
        <v>256</v>
      </c>
      <c r="T44" s="42"/>
      <c r="U44" s="41">
        <f>U43+V43</f>
        <v>334</v>
      </c>
      <c r="V44" s="42"/>
      <c r="W44" s="41">
        <f>W43+X43</f>
        <v>2361</v>
      </c>
      <c r="X44" s="42"/>
      <c r="Y44" s="41">
        <f>Y43+Z43</f>
        <v>1334</v>
      </c>
      <c r="Z44" s="42"/>
      <c r="AA44" s="5"/>
      <c r="AB44" s="2"/>
      <c r="AC44" s="1">
        <f>Q44+S44+U44+W44+Y44</f>
        <v>9802</v>
      </c>
      <c r="AE44" s="8" t="s">
        <v>0</v>
      </c>
      <c r="AF44" s="22">
        <f>IFERROR(B44/Q44,"N.A.")</f>
        <v>3436.9853181076678</v>
      </c>
      <c r="AG44" s="23"/>
      <c r="AH44" s="22">
        <f>IFERROR(D44/S44,"N.A.")</f>
        <v>6828.125</v>
      </c>
      <c r="AI44" s="23"/>
      <c r="AJ44" s="22">
        <f>IFERROR(F44/U44,"N.A.")</f>
        <v>2599.7604790419164</v>
      </c>
      <c r="AK44" s="23"/>
      <c r="AL44" s="22">
        <f>IFERROR(H44/W44,"N.A.")</f>
        <v>1221.4951291825496</v>
      </c>
      <c r="AM44" s="23"/>
      <c r="AN44" s="22">
        <f>IFERROR(J44/Y44,"N.A.")</f>
        <v>0</v>
      </c>
      <c r="AO44" s="23"/>
      <c r="AP44" s="5"/>
      <c r="AQ44" s="2"/>
      <c r="AR44" s="4">
        <f>IFERROR(N44/AC44, "N.A.")</f>
        <v>2495.6251785349932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42578125" bestFit="1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38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x14ac:dyDescent="0.25">
      <c r="A9" s="10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2345220</v>
      </c>
      <c r="C15" s="4"/>
      <c r="D15" s="4">
        <v>912030</v>
      </c>
      <c r="E15" s="4"/>
      <c r="F15" s="4">
        <v>3648120</v>
      </c>
      <c r="G15" s="4"/>
      <c r="H15" s="4">
        <v>1212000</v>
      </c>
      <c r="I15" s="4"/>
      <c r="J15" s="4"/>
      <c r="K15" s="4"/>
      <c r="L15" s="3">
        <f t="shared" ref="L15:M18" si="0">B15+D15+F15+H15+J15</f>
        <v>8117370</v>
      </c>
      <c r="M15" s="3">
        <f t="shared" si="0"/>
        <v>0</v>
      </c>
      <c r="N15" s="4">
        <f>L15+M15</f>
        <v>8117370</v>
      </c>
      <c r="P15" s="6" t="s">
        <v>12</v>
      </c>
      <c r="Q15" s="4">
        <v>606</v>
      </c>
      <c r="R15" s="4">
        <v>0</v>
      </c>
      <c r="S15" s="4">
        <v>303</v>
      </c>
      <c r="T15" s="4">
        <v>0</v>
      </c>
      <c r="U15" s="4">
        <v>303</v>
      </c>
      <c r="V15" s="4">
        <v>0</v>
      </c>
      <c r="W15" s="4">
        <v>303</v>
      </c>
      <c r="X15" s="4">
        <v>0</v>
      </c>
      <c r="Y15" s="4">
        <v>0</v>
      </c>
      <c r="Z15" s="4">
        <v>0</v>
      </c>
      <c r="AA15" s="3">
        <f t="shared" ref="AA15:AB19" si="1">Q15+S15+U15+W15+Y15</f>
        <v>1515</v>
      </c>
      <c r="AB15" s="3">
        <f t="shared" si="1"/>
        <v>0</v>
      </c>
      <c r="AC15" s="4">
        <f>AA15+AB15</f>
        <v>1515</v>
      </c>
      <c r="AE15" s="6" t="s">
        <v>12</v>
      </c>
      <c r="AF15" s="4">
        <f t="shared" ref="AF15:AR18" si="2">IFERROR(B15/Q15, "N.A.")</f>
        <v>3870</v>
      </c>
      <c r="AG15" s="4" t="str">
        <f t="shared" si="2"/>
        <v>N.A.</v>
      </c>
      <c r="AH15" s="4">
        <f t="shared" si="2"/>
        <v>3010</v>
      </c>
      <c r="AI15" s="4" t="str">
        <f t="shared" si="2"/>
        <v>N.A.</v>
      </c>
      <c r="AJ15" s="4">
        <f t="shared" si="2"/>
        <v>12040</v>
      </c>
      <c r="AK15" s="4" t="str">
        <f t="shared" si="2"/>
        <v>N.A.</v>
      </c>
      <c r="AL15" s="4">
        <f t="shared" si="2"/>
        <v>4000</v>
      </c>
      <c r="AM15" s="4" t="str">
        <f t="shared" si="2"/>
        <v>N.A.</v>
      </c>
      <c r="AN15" s="4" t="str">
        <f t="shared" si="2"/>
        <v>N.A.</v>
      </c>
      <c r="AO15" s="4" t="str">
        <f t="shared" si="2"/>
        <v>N.A.</v>
      </c>
      <c r="AP15" s="4">
        <f t="shared" si="2"/>
        <v>5358</v>
      </c>
      <c r="AQ15" s="4" t="str">
        <f t="shared" si="2"/>
        <v>N.A.</v>
      </c>
      <c r="AR15" s="4">
        <f t="shared" si="2"/>
        <v>5358</v>
      </c>
    </row>
    <row r="16" spans="1:44" ht="15.75" customHeight="1" thickBot="1" x14ac:dyDescent="0.3">
      <c r="A16" s="6" t="s">
        <v>13</v>
      </c>
      <c r="B16" s="4">
        <v>651450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651450</v>
      </c>
      <c r="M16" s="3">
        <f t="shared" si="0"/>
        <v>0</v>
      </c>
      <c r="N16" s="4">
        <f>L16+M16</f>
        <v>651450</v>
      </c>
      <c r="P16" s="6" t="s">
        <v>13</v>
      </c>
      <c r="Q16" s="4">
        <v>303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303</v>
      </c>
      <c r="AB16" s="3">
        <f t="shared" si="1"/>
        <v>0</v>
      </c>
      <c r="AC16" s="4">
        <f>AA16+AB16</f>
        <v>303</v>
      </c>
      <c r="AE16" s="6" t="s">
        <v>13</v>
      </c>
      <c r="AF16" s="4">
        <f t="shared" si="2"/>
        <v>2150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2150</v>
      </c>
      <c r="AQ16" s="4" t="str">
        <f t="shared" si="2"/>
        <v>N.A.</v>
      </c>
      <c r="AR16" s="4">
        <f t="shared" si="2"/>
        <v>2150</v>
      </c>
    </row>
    <row r="17" spans="1:44" ht="15.75" customHeight="1" thickBot="1" x14ac:dyDescent="0.3">
      <c r="A17" s="6" t="s">
        <v>14</v>
      </c>
      <c r="B17" s="4">
        <v>4280177.9999999991</v>
      </c>
      <c r="C17" s="4">
        <v>22779540</v>
      </c>
      <c r="D17" s="4">
        <v>2730030</v>
      </c>
      <c r="E17" s="4"/>
      <c r="F17" s="4"/>
      <c r="G17" s="4"/>
      <c r="H17" s="4"/>
      <c r="I17" s="4"/>
      <c r="J17" s="4"/>
      <c r="K17" s="4"/>
      <c r="L17" s="3">
        <f t="shared" si="0"/>
        <v>7010207.9999999991</v>
      </c>
      <c r="M17" s="3">
        <f t="shared" si="0"/>
        <v>22779540</v>
      </c>
      <c r="N17" s="4">
        <f>L17+M17</f>
        <v>29789748</v>
      </c>
      <c r="P17" s="6" t="s">
        <v>14</v>
      </c>
      <c r="Q17" s="4">
        <v>1818</v>
      </c>
      <c r="R17" s="4">
        <v>4242</v>
      </c>
      <c r="S17" s="4">
        <v>909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3">
        <f t="shared" si="1"/>
        <v>2727</v>
      </c>
      <c r="AB17" s="3">
        <f t="shared" si="1"/>
        <v>4242</v>
      </c>
      <c r="AC17" s="4">
        <f>AA17+AB17</f>
        <v>6969</v>
      </c>
      <c r="AE17" s="6" t="s">
        <v>14</v>
      </c>
      <c r="AF17" s="4">
        <f t="shared" si="2"/>
        <v>2354.333333333333</v>
      </c>
      <c r="AG17" s="4">
        <f t="shared" si="2"/>
        <v>5370</v>
      </c>
      <c r="AH17" s="4">
        <f t="shared" si="2"/>
        <v>3003.3333333333335</v>
      </c>
      <c r="AI17" s="4" t="str">
        <f t="shared" si="2"/>
        <v>N.A.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 t="str">
        <f t="shared" si="2"/>
        <v>N.A.</v>
      </c>
      <c r="AN17" s="4" t="str">
        <f t="shared" si="2"/>
        <v>N.A.</v>
      </c>
      <c r="AO17" s="4" t="str">
        <f t="shared" si="2"/>
        <v>N.A.</v>
      </c>
      <c r="AP17" s="4">
        <f t="shared" si="2"/>
        <v>2570.6666666666665</v>
      </c>
      <c r="AQ17" s="4">
        <f t="shared" si="2"/>
        <v>5370</v>
      </c>
      <c r="AR17" s="4">
        <f t="shared" si="2"/>
        <v>4274.608695652174</v>
      </c>
    </row>
    <row r="18" spans="1:44" ht="15.75" customHeight="1" thickBot="1" x14ac:dyDescent="0.3">
      <c r="A18" s="6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4">
        <f>L18+M18</f>
        <v>0</v>
      </c>
      <c r="P18" s="6" t="s">
        <v>15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0</v>
      </c>
      <c r="AB18" s="3">
        <f t="shared" si="1"/>
        <v>0</v>
      </c>
      <c r="AC18" s="4">
        <f>AA18+AB18</f>
        <v>0</v>
      </c>
      <c r="AE18" s="6" t="s">
        <v>15</v>
      </c>
      <c r="AF18" s="4" t="str">
        <f t="shared" si="2"/>
        <v>N.A.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 t="str">
        <f t="shared" si="2"/>
        <v>N.A.</v>
      </c>
      <c r="AQ18" s="4" t="str">
        <f t="shared" si="2"/>
        <v>N.A.</v>
      </c>
      <c r="AR18" s="4" t="str">
        <f t="shared" si="2"/>
        <v>N.A.</v>
      </c>
    </row>
    <row r="19" spans="1:44" ht="15.75" customHeight="1" thickBot="1" x14ac:dyDescent="0.3">
      <c r="A19" s="7" t="s">
        <v>16</v>
      </c>
      <c r="B19" s="4">
        <v>7276848</v>
      </c>
      <c r="C19" s="4">
        <v>22779540</v>
      </c>
      <c r="D19" s="4">
        <v>3642060</v>
      </c>
      <c r="E19" s="4"/>
      <c r="F19" s="4">
        <v>3648120</v>
      </c>
      <c r="G19" s="4"/>
      <c r="H19" s="4">
        <v>1212000</v>
      </c>
      <c r="I19" s="4"/>
      <c r="J19" s="4"/>
      <c r="K19" s="4"/>
      <c r="L19" s="3">
        <f t="shared" ref="L19:M19" si="3">SUM(L15:L18)</f>
        <v>15779028</v>
      </c>
      <c r="M19" s="3">
        <f t="shared" si="3"/>
        <v>22779540</v>
      </c>
      <c r="N19" s="4"/>
      <c r="P19" s="7" t="s">
        <v>16</v>
      </c>
      <c r="Q19" s="4">
        <v>2727</v>
      </c>
      <c r="R19" s="4">
        <v>4242</v>
      </c>
      <c r="S19" s="4">
        <v>1212</v>
      </c>
      <c r="T19" s="4">
        <v>0</v>
      </c>
      <c r="U19" s="4">
        <v>303</v>
      </c>
      <c r="V19" s="4">
        <v>0</v>
      </c>
      <c r="W19" s="4">
        <v>303</v>
      </c>
      <c r="X19" s="4">
        <v>0</v>
      </c>
      <c r="Y19" s="4">
        <v>0</v>
      </c>
      <c r="Z19" s="4">
        <v>0</v>
      </c>
      <c r="AA19" s="3">
        <f t="shared" si="1"/>
        <v>4545</v>
      </c>
      <c r="AB19" s="3">
        <f t="shared" si="1"/>
        <v>4242</v>
      </c>
      <c r="AC19" s="4"/>
      <c r="AE19" s="7" t="s">
        <v>16</v>
      </c>
      <c r="AF19" s="4">
        <f t="shared" ref="AF19:AQ19" si="4">IFERROR(B19/Q19, "N.A.")</f>
        <v>2668.4444444444443</v>
      </c>
      <c r="AG19" s="4">
        <f t="shared" si="4"/>
        <v>5370</v>
      </c>
      <c r="AH19" s="4">
        <f t="shared" si="4"/>
        <v>3005</v>
      </c>
      <c r="AI19" s="4" t="str">
        <f t="shared" si="4"/>
        <v>N.A.</v>
      </c>
      <c r="AJ19" s="4">
        <f t="shared" si="4"/>
        <v>12040</v>
      </c>
      <c r="AK19" s="4" t="str">
        <f t="shared" si="4"/>
        <v>N.A.</v>
      </c>
      <c r="AL19" s="4">
        <f t="shared" si="4"/>
        <v>4000</v>
      </c>
      <c r="AM19" s="4" t="str">
        <f t="shared" si="4"/>
        <v>N.A.</v>
      </c>
      <c r="AN19" s="4" t="str">
        <f t="shared" si="4"/>
        <v>N.A.</v>
      </c>
      <c r="AO19" s="4" t="str">
        <f t="shared" si="4"/>
        <v>N.A.</v>
      </c>
      <c r="AP19" s="4">
        <f t="shared" si="4"/>
        <v>3471.7333333333331</v>
      </c>
      <c r="AQ19" s="4">
        <f t="shared" si="4"/>
        <v>5370</v>
      </c>
      <c r="AR19" s="4"/>
    </row>
    <row r="20" spans="1:44" ht="15.75" thickBot="1" x14ac:dyDescent="0.3">
      <c r="A20" s="8" t="s">
        <v>0</v>
      </c>
      <c r="B20" s="41">
        <f>B19+C19</f>
        <v>30056388</v>
      </c>
      <c r="C20" s="42"/>
      <c r="D20" s="41">
        <f>D19+E19</f>
        <v>3642060</v>
      </c>
      <c r="E20" s="42"/>
      <c r="F20" s="41">
        <f>F19+G19</f>
        <v>3648120</v>
      </c>
      <c r="G20" s="42"/>
      <c r="H20" s="41">
        <f>H19+I19</f>
        <v>1212000</v>
      </c>
      <c r="I20" s="42"/>
      <c r="J20" s="41">
        <f>J19+K19</f>
        <v>0</v>
      </c>
      <c r="K20" s="42"/>
      <c r="L20" s="5"/>
      <c r="M20" s="2"/>
      <c r="N20" s="1">
        <f>B20+D20+F20+H20+J20</f>
        <v>38558568</v>
      </c>
      <c r="P20" s="8" t="s">
        <v>0</v>
      </c>
      <c r="Q20" s="41">
        <f>Q19+R19</f>
        <v>6969</v>
      </c>
      <c r="R20" s="42"/>
      <c r="S20" s="41">
        <f>S19+T19</f>
        <v>1212</v>
      </c>
      <c r="T20" s="42"/>
      <c r="U20" s="41">
        <f>U19+V19</f>
        <v>303</v>
      </c>
      <c r="V20" s="42"/>
      <c r="W20" s="41">
        <f>W19+X19</f>
        <v>303</v>
      </c>
      <c r="X20" s="42"/>
      <c r="Y20" s="41">
        <f>Y19+Z19</f>
        <v>0</v>
      </c>
      <c r="Z20" s="42"/>
      <c r="AA20" s="5"/>
      <c r="AB20" s="2"/>
      <c r="AC20" s="1">
        <f>Q20+S20+U20+W20+Y20</f>
        <v>8787</v>
      </c>
      <c r="AE20" s="8" t="s">
        <v>0</v>
      </c>
      <c r="AF20" s="22">
        <f>IFERROR(B20/Q20,"N.A.")</f>
        <v>4312.869565217391</v>
      </c>
      <c r="AG20" s="23"/>
      <c r="AH20" s="22">
        <f>IFERROR(D20/S20,"N.A.")</f>
        <v>3005</v>
      </c>
      <c r="AI20" s="23"/>
      <c r="AJ20" s="22">
        <f>IFERROR(F20/U20,"N.A.")</f>
        <v>12040</v>
      </c>
      <c r="AK20" s="23"/>
      <c r="AL20" s="22">
        <f>IFERROR(H20/W20,"N.A.")</f>
        <v>4000</v>
      </c>
      <c r="AM20" s="23"/>
      <c r="AN20" s="22" t="str">
        <f>IFERROR(J20/Y20,"N.A.")</f>
        <v>N.A.</v>
      </c>
      <c r="AO20" s="23"/>
      <c r="AP20" s="5"/>
      <c r="AQ20" s="2"/>
      <c r="AR20" s="4">
        <f>IFERROR(N20/AC20, "N.A.")</f>
        <v>4388.1379310344828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1563480</v>
      </c>
      <c r="C27" s="4"/>
      <c r="D27" s="4"/>
      <c r="E27" s="4"/>
      <c r="F27" s="4">
        <v>3648120</v>
      </c>
      <c r="G27" s="4"/>
      <c r="H27" s="4">
        <v>1212000</v>
      </c>
      <c r="I27" s="4"/>
      <c r="J27" s="4"/>
      <c r="K27" s="4"/>
      <c r="L27" s="3">
        <f t="shared" ref="L27:M31" si="5">B27+D27+F27+H27+J27</f>
        <v>6423600</v>
      </c>
      <c r="M27" s="3">
        <f t="shared" si="5"/>
        <v>0</v>
      </c>
      <c r="N27" s="4">
        <f>L27+M27</f>
        <v>6423600</v>
      </c>
      <c r="P27" s="6" t="s">
        <v>12</v>
      </c>
      <c r="Q27" s="4">
        <v>303</v>
      </c>
      <c r="R27" s="4">
        <v>0</v>
      </c>
      <c r="S27" s="4">
        <v>0</v>
      </c>
      <c r="T27" s="4">
        <v>0</v>
      </c>
      <c r="U27" s="4">
        <v>303</v>
      </c>
      <c r="V27" s="4">
        <v>0</v>
      </c>
      <c r="W27" s="4">
        <v>303</v>
      </c>
      <c r="X27" s="4">
        <v>0</v>
      </c>
      <c r="Y27" s="4">
        <v>0</v>
      </c>
      <c r="Z27" s="4">
        <v>0</v>
      </c>
      <c r="AA27" s="3">
        <f t="shared" ref="AA27:AB31" si="6">Q27+S27+U27+W27+Y27</f>
        <v>909</v>
      </c>
      <c r="AB27" s="3">
        <f t="shared" si="6"/>
        <v>0</v>
      </c>
      <c r="AC27" s="4">
        <f>AA27+AB27</f>
        <v>909</v>
      </c>
      <c r="AE27" s="6" t="s">
        <v>12</v>
      </c>
      <c r="AF27" s="4">
        <f t="shared" ref="AF27:AR30" si="7">IFERROR(B27/Q27, "N.A.")</f>
        <v>5160</v>
      </c>
      <c r="AG27" s="4" t="str">
        <f t="shared" si="7"/>
        <v>N.A.</v>
      </c>
      <c r="AH27" s="4" t="str">
        <f t="shared" si="7"/>
        <v>N.A.</v>
      </c>
      <c r="AI27" s="4" t="str">
        <f t="shared" si="7"/>
        <v>N.A.</v>
      </c>
      <c r="AJ27" s="4">
        <f t="shared" si="7"/>
        <v>12040</v>
      </c>
      <c r="AK27" s="4" t="str">
        <f t="shared" si="7"/>
        <v>N.A.</v>
      </c>
      <c r="AL27" s="4">
        <f t="shared" si="7"/>
        <v>4000</v>
      </c>
      <c r="AM27" s="4" t="str">
        <f t="shared" si="7"/>
        <v>N.A.</v>
      </c>
      <c r="AN27" s="4" t="str">
        <f t="shared" si="7"/>
        <v>N.A.</v>
      </c>
      <c r="AO27" s="4" t="str">
        <f t="shared" si="7"/>
        <v>N.A.</v>
      </c>
      <c r="AP27" s="4">
        <f t="shared" si="7"/>
        <v>7066.666666666667</v>
      </c>
      <c r="AQ27" s="4" t="str">
        <f t="shared" si="7"/>
        <v>N.A.</v>
      </c>
      <c r="AR27" s="4">
        <f t="shared" si="7"/>
        <v>7066.666666666667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4">
        <f>AA28+AB28</f>
        <v>0</v>
      </c>
      <c r="AE28" s="6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4" t="str">
        <f t="shared" si="7"/>
        <v>N.A.</v>
      </c>
    </row>
    <row r="29" spans="1:44" ht="15.75" customHeight="1" thickBot="1" x14ac:dyDescent="0.3">
      <c r="A29" s="6" t="s">
        <v>14</v>
      </c>
      <c r="B29" s="4">
        <v>3732960</v>
      </c>
      <c r="C29" s="4">
        <v>16537740</v>
      </c>
      <c r="D29" s="4">
        <v>2730030</v>
      </c>
      <c r="E29" s="4"/>
      <c r="F29" s="4"/>
      <c r="G29" s="4"/>
      <c r="H29" s="4"/>
      <c r="I29" s="4"/>
      <c r="J29" s="4"/>
      <c r="K29" s="4"/>
      <c r="L29" s="3">
        <f t="shared" si="5"/>
        <v>6462990</v>
      </c>
      <c r="M29" s="3">
        <f t="shared" si="5"/>
        <v>16537740</v>
      </c>
      <c r="N29" s="4">
        <f>L29+M29</f>
        <v>23000730</v>
      </c>
      <c r="P29" s="6" t="s">
        <v>14</v>
      </c>
      <c r="Q29" s="4">
        <v>1515</v>
      </c>
      <c r="R29" s="4">
        <v>3030</v>
      </c>
      <c r="S29" s="4">
        <v>909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3">
        <f t="shared" si="6"/>
        <v>2424</v>
      </c>
      <c r="AB29" s="3">
        <f t="shared" si="6"/>
        <v>3030</v>
      </c>
      <c r="AC29" s="4">
        <f>AA29+AB29</f>
        <v>5454</v>
      </c>
      <c r="AE29" s="6" t="s">
        <v>14</v>
      </c>
      <c r="AF29" s="4">
        <f t="shared" si="7"/>
        <v>2464</v>
      </c>
      <c r="AG29" s="4">
        <f t="shared" si="7"/>
        <v>5458</v>
      </c>
      <c r="AH29" s="4">
        <f t="shared" si="7"/>
        <v>3003.3333333333335</v>
      </c>
      <c r="AI29" s="4" t="str">
        <f t="shared" si="7"/>
        <v>N.A.</v>
      </c>
      <c r="AJ29" s="4" t="str">
        <f t="shared" si="7"/>
        <v>N.A.</v>
      </c>
      <c r="AK29" s="4" t="str">
        <f t="shared" si="7"/>
        <v>N.A.</v>
      </c>
      <c r="AL29" s="4" t="str">
        <f t="shared" si="7"/>
        <v>N.A.</v>
      </c>
      <c r="AM29" s="4" t="str">
        <f t="shared" si="7"/>
        <v>N.A.</v>
      </c>
      <c r="AN29" s="4" t="str">
        <f t="shared" si="7"/>
        <v>N.A.</v>
      </c>
      <c r="AO29" s="4" t="str">
        <f t="shared" si="7"/>
        <v>N.A.</v>
      </c>
      <c r="AP29" s="4">
        <f t="shared" si="7"/>
        <v>2666.25</v>
      </c>
      <c r="AQ29" s="4">
        <f t="shared" si="7"/>
        <v>5458</v>
      </c>
      <c r="AR29" s="4">
        <f t="shared" si="7"/>
        <v>4217.2222222222226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5"/>
        <v>0</v>
      </c>
      <c r="M30" s="3">
        <f t="shared" si="5"/>
        <v>0</v>
      </c>
      <c r="N30" s="4">
        <f>L30+M30</f>
        <v>0</v>
      </c>
      <c r="P30" s="6" t="s">
        <v>15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3">
        <f t="shared" si="6"/>
        <v>0</v>
      </c>
      <c r="AB30" s="3">
        <f t="shared" si="6"/>
        <v>0</v>
      </c>
      <c r="AC30" s="4">
        <f>AA30+AB30</f>
        <v>0</v>
      </c>
      <c r="AE30" s="6" t="s">
        <v>15</v>
      </c>
      <c r="AF30" s="4" t="str">
        <f t="shared" si="7"/>
        <v>N.A.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 t="str">
        <f t="shared" si="7"/>
        <v>N.A.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 t="str">
        <f t="shared" si="7"/>
        <v>N.A.</v>
      </c>
      <c r="AQ30" s="4" t="str">
        <f t="shared" si="7"/>
        <v>N.A.</v>
      </c>
      <c r="AR30" s="4" t="str">
        <f t="shared" si="7"/>
        <v>N.A.</v>
      </c>
    </row>
    <row r="31" spans="1:44" ht="15.75" customHeight="1" thickBot="1" x14ac:dyDescent="0.3">
      <c r="A31" s="7" t="s">
        <v>16</v>
      </c>
      <c r="B31" s="4">
        <v>5296440</v>
      </c>
      <c r="C31" s="4">
        <v>16537740</v>
      </c>
      <c r="D31" s="4">
        <v>2730030</v>
      </c>
      <c r="E31" s="4"/>
      <c r="F31" s="4">
        <v>3648120</v>
      </c>
      <c r="G31" s="4"/>
      <c r="H31" s="4">
        <v>1212000</v>
      </c>
      <c r="I31" s="4"/>
      <c r="J31" s="4"/>
      <c r="K31" s="4"/>
      <c r="L31" s="3">
        <f t="shared" si="5"/>
        <v>12886590</v>
      </c>
      <c r="M31" s="3">
        <f t="shared" si="5"/>
        <v>16537740</v>
      </c>
      <c r="N31" s="4"/>
      <c r="P31" s="7" t="s">
        <v>16</v>
      </c>
      <c r="Q31" s="4">
        <v>1818</v>
      </c>
      <c r="R31" s="4">
        <v>3030</v>
      </c>
      <c r="S31" s="4">
        <v>909</v>
      </c>
      <c r="T31" s="4">
        <v>0</v>
      </c>
      <c r="U31" s="4">
        <v>303</v>
      </c>
      <c r="V31" s="4">
        <v>0</v>
      </c>
      <c r="W31" s="4">
        <v>303</v>
      </c>
      <c r="X31" s="4">
        <v>0</v>
      </c>
      <c r="Y31" s="4">
        <v>0</v>
      </c>
      <c r="Z31" s="4">
        <v>0</v>
      </c>
      <c r="AA31" s="3">
        <f t="shared" si="6"/>
        <v>3333</v>
      </c>
      <c r="AB31" s="3">
        <f t="shared" si="6"/>
        <v>3030</v>
      </c>
      <c r="AC31" s="4"/>
      <c r="AE31" s="7" t="s">
        <v>16</v>
      </c>
      <c r="AF31" s="4">
        <f t="shared" ref="AF31:AQ31" si="8">IFERROR(B31/Q31, "N.A.")</f>
        <v>2913.3333333333335</v>
      </c>
      <c r="AG31" s="4">
        <f t="shared" si="8"/>
        <v>5458</v>
      </c>
      <c r="AH31" s="4">
        <f t="shared" si="8"/>
        <v>3003.3333333333335</v>
      </c>
      <c r="AI31" s="4" t="str">
        <f t="shared" si="8"/>
        <v>N.A.</v>
      </c>
      <c r="AJ31" s="4">
        <f t="shared" si="8"/>
        <v>12040</v>
      </c>
      <c r="AK31" s="4" t="str">
        <f t="shared" si="8"/>
        <v>N.A.</v>
      </c>
      <c r="AL31" s="4">
        <f t="shared" si="8"/>
        <v>4000</v>
      </c>
      <c r="AM31" s="4" t="str">
        <f t="shared" si="8"/>
        <v>N.A.</v>
      </c>
      <c r="AN31" s="4" t="str">
        <f t="shared" si="8"/>
        <v>N.A.</v>
      </c>
      <c r="AO31" s="4" t="str">
        <f t="shared" si="8"/>
        <v>N.A.</v>
      </c>
      <c r="AP31" s="4">
        <f t="shared" si="8"/>
        <v>3866.3636363636365</v>
      </c>
      <c r="AQ31" s="4">
        <f t="shared" si="8"/>
        <v>5458</v>
      </c>
      <c r="AR31" s="4"/>
    </row>
    <row r="32" spans="1:44" ht="15.75" thickBot="1" x14ac:dyDescent="0.3">
      <c r="A32" s="8" t="s">
        <v>0</v>
      </c>
      <c r="B32" s="41">
        <f>B31+C31</f>
        <v>21834180</v>
      </c>
      <c r="C32" s="42"/>
      <c r="D32" s="41">
        <f>D31+E31</f>
        <v>2730030</v>
      </c>
      <c r="E32" s="42"/>
      <c r="F32" s="41">
        <f>F31+G31</f>
        <v>3648120</v>
      </c>
      <c r="G32" s="42"/>
      <c r="H32" s="41">
        <f>H31+I31</f>
        <v>1212000</v>
      </c>
      <c r="I32" s="42"/>
      <c r="J32" s="41">
        <f>J31+K31</f>
        <v>0</v>
      </c>
      <c r="K32" s="42"/>
      <c r="L32" s="5"/>
      <c r="M32" s="2"/>
      <c r="N32" s="1">
        <f>B32+D32+F32+H32+J32</f>
        <v>29424330</v>
      </c>
      <c r="P32" s="8" t="s">
        <v>0</v>
      </c>
      <c r="Q32" s="41">
        <f>Q31+R31</f>
        <v>4848</v>
      </c>
      <c r="R32" s="42"/>
      <c r="S32" s="41">
        <f>S31+T31</f>
        <v>909</v>
      </c>
      <c r="T32" s="42"/>
      <c r="U32" s="41">
        <f>U31+V31</f>
        <v>303</v>
      </c>
      <c r="V32" s="42"/>
      <c r="W32" s="41">
        <f>W31+X31</f>
        <v>303</v>
      </c>
      <c r="X32" s="42"/>
      <c r="Y32" s="41">
        <f>Y31+Z31</f>
        <v>0</v>
      </c>
      <c r="Z32" s="42"/>
      <c r="AA32" s="5"/>
      <c r="AB32" s="2"/>
      <c r="AC32" s="1">
        <f>Q32+S32+U32+W32+Y32</f>
        <v>6363</v>
      </c>
      <c r="AE32" s="8" t="s">
        <v>0</v>
      </c>
      <c r="AF32" s="22">
        <f>IFERROR(B32/Q32,"N.A.")</f>
        <v>4503.75</v>
      </c>
      <c r="AG32" s="23"/>
      <c r="AH32" s="22">
        <f>IFERROR(D32/S32,"N.A.")</f>
        <v>3003.3333333333335</v>
      </c>
      <c r="AI32" s="23"/>
      <c r="AJ32" s="22">
        <f>IFERROR(F32/U32,"N.A.")</f>
        <v>12040</v>
      </c>
      <c r="AK32" s="23"/>
      <c r="AL32" s="22">
        <f>IFERROR(H32/W32,"N.A.")</f>
        <v>4000</v>
      </c>
      <c r="AM32" s="23"/>
      <c r="AN32" s="22" t="str">
        <f>IFERROR(J32/Y32,"N.A.")</f>
        <v>N.A.</v>
      </c>
      <c r="AO32" s="23"/>
      <c r="AP32" s="5"/>
      <c r="AQ32" s="2"/>
      <c r="AR32" s="4">
        <f>IFERROR(N32/AC32, "N.A.")</f>
        <v>4624.2857142857147</v>
      </c>
    </row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>
        <v>781740</v>
      </c>
      <c r="C39" s="4"/>
      <c r="D39" s="4">
        <v>912030</v>
      </c>
      <c r="E39" s="4"/>
      <c r="F39" s="4"/>
      <c r="G39" s="4"/>
      <c r="H39" s="4"/>
      <c r="I39" s="4"/>
      <c r="J39" s="4"/>
      <c r="K39" s="4"/>
      <c r="L39" s="3">
        <f t="shared" ref="L39:M43" si="9">B39+D39+F39+H39+J39</f>
        <v>1693770</v>
      </c>
      <c r="M39" s="3">
        <f t="shared" si="9"/>
        <v>0</v>
      </c>
      <c r="N39" s="4">
        <f>L39+M39</f>
        <v>1693770</v>
      </c>
      <c r="P39" s="6" t="s">
        <v>12</v>
      </c>
      <c r="Q39" s="4">
        <v>303</v>
      </c>
      <c r="R39" s="4">
        <v>0</v>
      </c>
      <c r="S39" s="4">
        <v>303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3">
        <f t="shared" ref="AA39:AB43" si="10">Q39+S39+U39+W39+Y39</f>
        <v>606</v>
      </c>
      <c r="AB39" s="3">
        <f t="shared" si="10"/>
        <v>0</v>
      </c>
      <c r="AC39" s="4">
        <f>AA39+AB39</f>
        <v>606</v>
      </c>
      <c r="AE39" s="6" t="s">
        <v>12</v>
      </c>
      <c r="AF39" s="4">
        <f t="shared" ref="AF39:AR42" si="11">IFERROR(B39/Q39, "N.A.")</f>
        <v>2580</v>
      </c>
      <c r="AG39" s="4" t="str">
        <f t="shared" si="11"/>
        <v>N.A.</v>
      </c>
      <c r="AH39" s="4">
        <f t="shared" si="11"/>
        <v>3010</v>
      </c>
      <c r="AI39" s="4" t="str">
        <f t="shared" si="11"/>
        <v>N.A.</v>
      </c>
      <c r="AJ39" s="4" t="str">
        <f t="shared" si="11"/>
        <v>N.A.</v>
      </c>
      <c r="AK39" s="4" t="str">
        <f t="shared" si="11"/>
        <v>N.A.</v>
      </c>
      <c r="AL39" s="4" t="str">
        <f t="shared" si="11"/>
        <v>N.A.</v>
      </c>
      <c r="AM39" s="4" t="str">
        <f t="shared" si="11"/>
        <v>N.A.</v>
      </c>
      <c r="AN39" s="4" t="str">
        <f t="shared" si="11"/>
        <v>N.A.</v>
      </c>
      <c r="AO39" s="4" t="str">
        <f t="shared" si="11"/>
        <v>N.A.</v>
      </c>
      <c r="AP39" s="4">
        <f t="shared" si="11"/>
        <v>2795</v>
      </c>
      <c r="AQ39" s="4" t="str">
        <f t="shared" si="11"/>
        <v>N.A.</v>
      </c>
      <c r="AR39" s="4">
        <f t="shared" si="11"/>
        <v>2795</v>
      </c>
    </row>
    <row r="40" spans="1:44" ht="15.75" customHeight="1" thickBot="1" x14ac:dyDescent="0.3">
      <c r="A40" s="6" t="s">
        <v>13</v>
      </c>
      <c r="B40" s="4">
        <v>651450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651450</v>
      </c>
      <c r="M40" s="3">
        <f t="shared" si="9"/>
        <v>0</v>
      </c>
      <c r="N40" s="4">
        <f>L40+M40</f>
        <v>651450</v>
      </c>
      <c r="P40" s="6" t="s">
        <v>13</v>
      </c>
      <c r="Q40" s="4">
        <v>303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303</v>
      </c>
      <c r="AB40" s="3">
        <f t="shared" si="10"/>
        <v>0</v>
      </c>
      <c r="AC40" s="4">
        <f>AA40+AB40</f>
        <v>303</v>
      </c>
      <c r="AE40" s="6" t="s">
        <v>13</v>
      </c>
      <c r="AF40" s="4">
        <f t="shared" si="11"/>
        <v>2150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2150</v>
      </c>
      <c r="AQ40" s="4" t="str">
        <f t="shared" si="11"/>
        <v>N.A.</v>
      </c>
      <c r="AR40" s="4">
        <f t="shared" si="11"/>
        <v>2150</v>
      </c>
    </row>
    <row r="41" spans="1:44" ht="15.75" customHeight="1" thickBot="1" x14ac:dyDescent="0.3">
      <c r="A41" s="6" t="s">
        <v>14</v>
      </c>
      <c r="B41" s="4">
        <v>547218</v>
      </c>
      <c r="C41" s="4">
        <v>6241800</v>
      </c>
      <c r="D41" s="4"/>
      <c r="E41" s="4"/>
      <c r="F41" s="4"/>
      <c r="G41" s="4"/>
      <c r="H41" s="4"/>
      <c r="I41" s="4"/>
      <c r="J41" s="4"/>
      <c r="K41" s="4"/>
      <c r="L41" s="3">
        <f t="shared" si="9"/>
        <v>547218</v>
      </c>
      <c r="M41" s="3">
        <f t="shared" si="9"/>
        <v>6241800</v>
      </c>
      <c r="N41" s="4">
        <f>L41+M41</f>
        <v>6789018</v>
      </c>
      <c r="P41" s="6" t="s">
        <v>14</v>
      </c>
      <c r="Q41" s="4">
        <v>303</v>
      </c>
      <c r="R41" s="4">
        <v>1212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3">
        <f t="shared" si="10"/>
        <v>303</v>
      </c>
      <c r="AB41" s="3">
        <f t="shared" si="10"/>
        <v>1212</v>
      </c>
      <c r="AC41" s="4">
        <f>AA41+AB41</f>
        <v>1515</v>
      </c>
      <c r="AE41" s="6" t="s">
        <v>14</v>
      </c>
      <c r="AF41" s="4">
        <f t="shared" si="11"/>
        <v>1806</v>
      </c>
      <c r="AG41" s="4">
        <f t="shared" si="11"/>
        <v>5150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 t="str">
        <f t="shared" si="11"/>
        <v>N.A.</v>
      </c>
      <c r="AL41" s="4" t="str">
        <f t="shared" si="11"/>
        <v>N.A.</v>
      </c>
      <c r="AM41" s="4" t="str">
        <f t="shared" si="11"/>
        <v>N.A.</v>
      </c>
      <c r="AN41" s="4" t="str">
        <f t="shared" si="11"/>
        <v>N.A.</v>
      </c>
      <c r="AO41" s="4" t="str">
        <f t="shared" si="11"/>
        <v>N.A.</v>
      </c>
      <c r="AP41" s="4">
        <f t="shared" si="11"/>
        <v>1806</v>
      </c>
      <c r="AQ41" s="4">
        <f t="shared" si="11"/>
        <v>5150</v>
      </c>
      <c r="AR41" s="4">
        <f t="shared" si="11"/>
        <v>4481.2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4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4" t="str">
        <f t="shared" si="11"/>
        <v>N.A.</v>
      </c>
    </row>
    <row r="43" spans="1:44" ht="15.75" customHeight="1" thickBot="1" x14ac:dyDescent="0.3">
      <c r="A43" s="7" t="s">
        <v>16</v>
      </c>
      <c r="B43" s="4">
        <v>1980407.9999999998</v>
      </c>
      <c r="C43" s="4">
        <v>6241800</v>
      </c>
      <c r="D43" s="4">
        <v>912030</v>
      </c>
      <c r="E43" s="4"/>
      <c r="F43" s="4"/>
      <c r="G43" s="4"/>
      <c r="H43" s="4"/>
      <c r="I43" s="4"/>
      <c r="J43" s="4"/>
      <c r="K43" s="4"/>
      <c r="L43" s="3">
        <f t="shared" si="9"/>
        <v>2892438</v>
      </c>
      <c r="M43" s="3">
        <f t="shared" si="9"/>
        <v>6241800</v>
      </c>
      <c r="N43" s="4"/>
      <c r="P43" s="7" t="s">
        <v>16</v>
      </c>
      <c r="Q43" s="4">
        <v>909</v>
      </c>
      <c r="R43" s="4">
        <v>1212</v>
      </c>
      <c r="S43" s="4">
        <v>303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3">
        <f t="shared" si="10"/>
        <v>1212</v>
      </c>
      <c r="AB43" s="3">
        <f t="shared" si="10"/>
        <v>1212</v>
      </c>
      <c r="AC43" s="4"/>
      <c r="AE43" s="7" t="s">
        <v>16</v>
      </c>
      <c r="AF43" s="4">
        <f t="shared" ref="AF43:AQ43" si="12">IFERROR(B43/Q43, "N.A.")</f>
        <v>2178.6666666666665</v>
      </c>
      <c r="AG43" s="4">
        <f t="shared" si="12"/>
        <v>5150</v>
      </c>
      <c r="AH43" s="4">
        <f t="shared" si="12"/>
        <v>3010</v>
      </c>
      <c r="AI43" s="4" t="str">
        <f t="shared" si="12"/>
        <v>N.A.</v>
      </c>
      <c r="AJ43" s="4" t="str">
        <f t="shared" si="12"/>
        <v>N.A.</v>
      </c>
      <c r="AK43" s="4" t="str">
        <f t="shared" si="12"/>
        <v>N.A.</v>
      </c>
      <c r="AL43" s="4" t="str">
        <f t="shared" si="12"/>
        <v>N.A.</v>
      </c>
      <c r="AM43" s="4" t="str">
        <f t="shared" si="12"/>
        <v>N.A.</v>
      </c>
      <c r="AN43" s="4" t="str">
        <f t="shared" si="12"/>
        <v>N.A.</v>
      </c>
      <c r="AO43" s="4" t="str">
        <f t="shared" si="12"/>
        <v>N.A.</v>
      </c>
      <c r="AP43" s="4">
        <f t="shared" si="12"/>
        <v>2386.5</v>
      </c>
      <c r="AQ43" s="4">
        <f t="shared" si="12"/>
        <v>5150</v>
      </c>
      <c r="AR43" s="4"/>
    </row>
    <row r="44" spans="1:44" ht="15.75" thickBot="1" x14ac:dyDescent="0.3">
      <c r="A44" s="8" t="s">
        <v>0</v>
      </c>
      <c r="B44" s="41">
        <f>B43+C43</f>
        <v>8222208</v>
      </c>
      <c r="C44" s="42"/>
      <c r="D44" s="41">
        <f>D43+E43</f>
        <v>912030</v>
      </c>
      <c r="E44" s="42"/>
      <c r="F44" s="41">
        <f>F43+G43</f>
        <v>0</v>
      </c>
      <c r="G44" s="42"/>
      <c r="H44" s="41">
        <f>H43+I43</f>
        <v>0</v>
      </c>
      <c r="I44" s="42"/>
      <c r="J44" s="41">
        <f>J43+K43</f>
        <v>0</v>
      </c>
      <c r="K44" s="42"/>
      <c r="L44" s="5"/>
      <c r="M44" s="2"/>
      <c r="N44" s="1">
        <f>B44+D44+F44+H44+J44</f>
        <v>9134238</v>
      </c>
      <c r="P44" s="8" t="s">
        <v>0</v>
      </c>
      <c r="Q44" s="41">
        <f>Q43+R43</f>
        <v>2121</v>
      </c>
      <c r="R44" s="42"/>
      <c r="S44" s="41">
        <f>S43+T43</f>
        <v>303</v>
      </c>
      <c r="T44" s="42"/>
      <c r="U44" s="41">
        <f>U43+V43</f>
        <v>0</v>
      </c>
      <c r="V44" s="42"/>
      <c r="W44" s="41">
        <f>W43+X43</f>
        <v>0</v>
      </c>
      <c r="X44" s="42"/>
      <c r="Y44" s="41">
        <f>Y43+Z43</f>
        <v>0</v>
      </c>
      <c r="Z44" s="42"/>
      <c r="AA44" s="5"/>
      <c r="AB44" s="2"/>
      <c r="AC44" s="1">
        <f>Q44+S44+U44+W44+Y44</f>
        <v>2424</v>
      </c>
      <c r="AE44" s="8" t="s">
        <v>0</v>
      </c>
      <c r="AF44" s="22">
        <f>IFERROR(B44/Q44,"N.A.")</f>
        <v>3876.5714285714284</v>
      </c>
      <c r="AG44" s="23"/>
      <c r="AH44" s="22">
        <f>IFERROR(D44/S44,"N.A.")</f>
        <v>3010</v>
      </c>
      <c r="AI44" s="23"/>
      <c r="AJ44" s="22" t="str">
        <f>IFERROR(F44/U44,"N.A.")</f>
        <v>N.A.</v>
      </c>
      <c r="AK44" s="23"/>
      <c r="AL44" s="22" t="str">
        <f>IFERROR(H44/W44,"N.A.")</f>
        <v>N.A.</v>
      </c>
      <c r="AM44" s="23"/>
      <c r="AN44" s="22" t="str">
        <f>IFERROR(J44/Y44,"N.A.")</f>
        <v>N.A.</v>
      </c>
      <c r="AO44" s="23"/>
      <c r="AP44" s="5"/>
      <c r="AQ44" s="2"/>
      <c r="AR44" s="4">
        <f>IFERROR(N44/AC44, "N.A.")</f>
        <v>3768.25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42578125" bestFit="1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38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x14ac:dyDescent="0.25">
      <c r="A9" s="10"/>
      <c r="B9" s="11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36693057.000000007</v>
      </c>
      <c r="C15" s="4"/>
      <c r="D15" s="4">
        <v>9379837</v>
      </c>
      <c r="E15" s="4"/>
      <c r="F15" s="4">
        <v>21808730.000000004</v>
      </c>
      <c r="G15" s="4"/>
      <c r="H15" s="4">
        <v>31527043.000000004</v>
      </c>
      <c r="I15" s="4"/>
      <c r="J15" s="4">
        <v>0</v>
      </c>
      <c r="K15" s="4"/>
      <c r="L15" s="3">
        <f t="shared" ref="L15:M19" si="0">B15+D15+F15+H15+J15</f>
        <v>99408667.000000015</v>
      </c>
      <c r="M15" s="3">
        <f t="shared" si="0"/>
        <v>0</v>
      </c>
      <c r="N15" s="4">
        <f>L15+M15</f>
        <v>99408667.000000015</v>
      </c>
      <c r="P15" s="6" t="s">
        <v>12</v>
      </c>
      <c r="Q15" s="4">
        <v>10243</v>
      </c>
      <c r="R15" s="4">
        <v>0</v>
      </c>
      <c r="S15" s="4">
        <v>3445</v>
      </c>
      <c r="T15" s="4">
        <v>0</v>
      </c>
      <c r="U15" s="4">
        <v>4956</v>
      </c>
      <c r="V15" s="4">
        <v>0</v>
      </c>
      <c r="W15" s="4">
        <v>19881</v>
      </c>
      <c r="X15" s="4">
        <v>0</v>
      </c>
      <c r="Y15" s="4">
        <v>3409</v>
      </c>
      <c r="Z15" s="4">
        <v>0</v>
      </c>
      <c r="AA15" s="3">
        <f t="shared" ref="AA15:AB19" si="1">Q15+S15+U15+W15+Y15</f>
        <v>41934</v>
      </c>
      <c r="AB15" s="3">
        <f t="shared" si="1"/>
        <v>0</v>
      </c>
      <c r="AC15" s="4">
        <f>AA15+AB15</f>
        <v>41934</v>
      </c>
      <c r="AE15" s="6" t="s">
        <v>12</v>
      </c>
      <c r="AF15" s="4">
        <f t="shared" ref="AF15:AR18" si="2">IFERROR(B15/Q15, "N.A.")</f>
        <v>3582.2568583422831</v>
      </c>
      <c r="AG15" s="4" t="str">
        <f t="shared" si="2"/>
        <v>N.A.</v>
      </c>
      <c r="AH15" s="4">
        <f t="shared" si="2"/>
        <v>2722.7393323657475</v>
      </c>
      <c r="AI15" s="4" t="str">
        <f t="shared" si="2"/>
        <v>N.A.</v>
      </c>
      <c r="AJ15" s="4">
        <f t="shared" si="2"/>
        <v>4400.470137207426</v>
      </c>
      <c r="AK15" s="4" t="str">
        <f t="shared" si="2"/>
        <v>N.A.</v>
      </c>
      <c r="AL15" s="4">
        <f t="shared" si="2"/>
        <v>1585.7875861375185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2370.5982496303718</v>
      </c>
      <c r="AQ15" s="4" t="str">
        <f t="shared" si="2"/>
        <v>N.A.</v>
      </c>
      <c r="AR15" s="4">
        <f t="shared" si="2"/>
        <v>2370.5982496303718</v>
      </c>
    </row>
    <row r="16" spans="1:44" ht="15.75" customHeight="1" thickBot="1" x14ac:dyDescent="0.3">
      <c r="A16" s="6" t="s">
        <v>13</v>
      </c>
      <c r="B16" s="4">
        <v>10594771.000000002</v>
      </c>
      <c r="C16" s="4">
        <v>3051703</v>
      </c>
      <c r="D16" s="4">
        <v>1495940.9999999998</v>
      </c>
      <c r="E16" s="4"/>
      <c r="F16" s="4"/>
      <c r="G16" s="4"/>
      <c r="H16" s="4"/>
      <c r="I16" s="4"/>
      <c r="J16" s="4"/>
      <c r="K16" s="4"/>
      <c r="L16" s="3">
        <f t="shared" si="0"/>
        <v>12090712.000000002</v>
      </c>
      <c r="M16" s="3">
        <f t="shared" si="0"/>
        <v>3051703</v>
      </c>
      <c r="N16" s="4">
        <f>L16+M16</f>
        <v>15142415.000000002</v>
      </c>
      <c r="P16" s="6" t="s">
        <v>13</v>
      </c>
      <c r="Q16" s="4">
        <v>6840</v>
      </c>
      <c r="R16" s="4">
        <v>1239</v>
      </c>
      <c r="S16" s="4">
        <v>695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7535</v>
      </c>
      <c r="AB16" s="3">
        <f t="shared" si="1"/>
        <v>1239</v>
      </c>
      <c r="AC16" s="4">
        <f>AA16+AB16</f>
        <v>8774</v>
      </c>
      <c r="AE16" s="6" t="s">
        <v>13</v>
      </c>
      <c r="AF16" s="4">
        <f t="shared" si="2"/>
        <v>1548.9431286549711</v>
      </c>
      <c r="AG16" s="4">
        <f t="shared" si="2"/>
        <v>2463.0371267150927</v>
      </c>
      <c r="AH16" s="4">
        <f t="shared" si="2"/>
        <v>2152.4330935251796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1604.606768414068</v>
      </c>
      <c r="AQ16" s="4">
        <f t="shared" si="2"/>
        <v>2463.0371267150927</v>
      </c>
      <c r="AR16" s="4">
        <f t="shared" si="2"/>
        <v>1725.8280145885574</v>
      </c>
    </row>
    <row r="17" spans="1:44" ht="15.75" customHeight="1" thickBot="1" x14ac:dyDescent="0.3">
      <c r="A17" s="6" t="s">
        <v>14</v>
      </c>
      <c r="B17" s="4">
        <v>54117952.000000015</v>
      </c>
      <c r="C17" s="4">
        <v>362818652.99999982</v>
      </c>
      <c r="D17" s="4">
        <v>18990851</v>
      </c>
      <c r="E17" s="4">
        <v>8974381</v>
      </c>
      <c r="F17" s="4"/>
      <c r="G17" s="4">
        <v>28212160.000000004</v>
      </c>
      <c r="H17" s="4"/>
      <c r="I17" s="4">
        <v>13724660.000000002</v>
      </c>
      <c r="J17" s="4">
        <v>0</v>
      </c>
      <c r="K17" s="4"/>
      <c r="L17" s="3">
        <f t="shared" si="0"/>
        <v>73108803.000000015</v>
      </c>
      <c r="M17" s="3">
        <f t="shared" si="0"/>
        <v>413729853.99999982</v>
      </c>
      <c r="N17" s="4">
        <f>L17+M17</f>
        <v>486838656.99999982</v>
      </c>
      <c r="P17" s="6" t="s">
        <v>14</v>
      </c>
      <c r="Q17" s="4">
        <v>20252</v>
      </c>
      <c r="R17" s="4">
        <v>66598</v>
      </c>
      <c r="S17" s="4">
        <v>5559</v>
      </c>
      <c r="T17" s="4">
        <v>1837</v>
      </c>
      <c r="U17" s="4">
        <v>0</v>
      </c>
      <c r="V17" s="4">
        <v>3311</v>
      </c>
      <c r="W17" s="4">
        <v>0</v>
      </c>
      <c r="X17" s="4">
        <v>4441</v>
      </c>
      <c r="Y17" s="4">
        <v>4823</v>
      </c>
      <c r="Z17" s="4">
        <v>0</v>
      </c>
      <c r="AA17" s="3">
        <f t="shared" si="1"/>
        <v>30634</v>
      </c>
      <c r="AB17" s="3">
        <f t="shared" si="1"/>
        <v>76187</v>
      </c>
      <c r="AC17" s="4">
        <f>AA17+AB17</f>
        <v>106821</v>
      </c>
      <c r="AE17" s="6" t="s">
        <v>14</v>
      </c>
      <c r="AF17" s="4">
        <f t="shared" si="2"/>
        <v>2672.227533083153</v>
      </c>
      <c r="AG17" s="4">
        <f t="shared" si="2"/>
        <v>5447.8911228565394</v>
      </c>
      <c r="AH17" s="4">
        <f t="shared" si="2"/>
        <v>3416.2351142291777</v>
      </c>
      <c r="AI17" s="4">
        <f t="shared" si="2"/>
        <v>4885.3462166575937</v>
      </c>
      <c r="AJ17" s="4" t="str">
        <f t="shared" si="2"/>
        <v>N.A.</v>
      </c>
      <c r="AK17" s="4">
        <f t="shared" si="2"/>
        <v>8520.7369374811242</v>
      </c>
      <c r="AL17" s="4" t="str">
        <f t="shared" si="2"/>
        <v>N.A.</v>
      </c>
      <c r="AM17" s="4">
        <f t="shared" si="2"/>
        <v>3090.443593785184</v>
      </c>
      <c r="AN17" s="4">
        <f t="shared" si="2"/>
        <v>0</v>
      </c>
      <c r="AO17" s="4" t="str">
        <f t="shared" si="2"/>
        <v>N.A.</v>
      </c>
      <c r="AP17" s="4">
        <f t="shared" si="2"/>
        <v>2386.5248743226484</v>
      </c>
      <c r="AQ17" s="4">
        <f t="shared" si="2"/>
        <v>5430.4520981269743</v>
      </c>
      <c r="AR17" s="4">
        <f t="shared" si="2"/>
        <v>4557.5182501568024</v>
      </c>
    </row>
    <row r="18" spans="1:44" ht="15.75" customHeight="1" thickBot="1" x14ac:dyDescent="0.3">
      <c r="A18" s="6" t="s">
        <v>15</v>
      </c>
      <c r="B18" s="4">
        <v>8854800.0000000019</v>
      </c>
      <c r="C18" s="4">
        <v>821730</v>
      </c>
      <c r="D18" s="4">
        <v>2417976.0000000005</v>
      </c>
      <c r="E18" s="4">
        <v>885585</v>
      </c>
      <c r="F18" s="4"/>
      <c r="G18" s="4">
        <v>1010591</v>
      </c>
      <c r="H18" s="4">
        <v>1735710</v>
      </c>
      <c r="I18" s="4"/>
      <c r="J18" s="4">
        <v>0</v>
      </c>
      <c r="K18" s="4"/>
      <c r="L18" s="3">
        <f t="shared" si="0"/>
        <v>13008486.000000002</v>
      </c>
      <c r="M18" s="3">
        <f t="shared" si="0"/>
        <v>2717906</v>
      </c>
      <c r="N18" s="4">
        <f>L18+M18</f>
        <v>15726392.000000002</v>
      </c>
      <c r="P18" s="6" t="s">
        <v>15</v>
      </c>
      <c r="Q18" s="4">
        <v>4183</v>
      </c>
      <c r="R18" s="4">
        <v>249</v>
      </c>
      <c r="S18" s="4">
        <v>942</v>
      </c>
      <c r="T18" s="4">
        <v>175</v>
      </c>
      <c r="U18" s="4">
        <v>0</v>
      </c>
      <c r="V18" s="4">
        <v>650</v>
      </c>
      <c r="W18" s="4">
        <v>4822</v>
      </c>
      <c r="X18" s="4">
        <v>0</v>
      </c>
      <c r="Y18" s="4">
        <v>2073</v>
      </c>
      <c r="Z18" s="4">
        <v>0</v>
      </c>
      <c r="AA18" s="3">
        <f t="shared" si="1"/>
        <v>12020</v>
      </c>
      <c r="AB18" s="3">
        <f t="shared" si="1"/>
        <v>1074</v>
      </c>
      <c r="AC18" s="4">
        <f>AA18+AB18</f>
        <v>13094</v>
      </c>
      <c r="AE18" s="6" t="s">
        <v>15</v>
      </c>
      <c r="AF18" s="4">
        <f t="shared" si="2"/>
        <v>2116.8539325842703</v>
      </c>
      <c r="AG18" s="4">
        <f t="shared" si="2"/>
        <v>3300.1204819277109</v>
      </c>
      <c r="AH18" s="4">
        <f t="shared" si="2"/>
        <v>2566.8535031847136</v>
      </c>
      <c r="AI18" s="4">
        <f t="shared" si="2"/>
        <v>5060.4857142857145</v>
      </c>
      <c r="AJ18" s="4" t="str">
        <f t="shared" si="2"/>
        <v>N.A.</v>
      </c>
      <c r="AK18" s="4">
        <f t="shared" si="2"/>
        <v>1554.7553846153846</v>
      </c>
      <c r="AL18" s="4">
        <f t="shared" si="2"/>
        <v>359.95644960597264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1082.2367720465891</v>
      </c>
      <c r="AQ18" s="4">
        <f t="shared" si="2"/>
        <v>2530.6387337057727</v>
      </c>
      <c r="AR18" s="4">
        <f t="shared" si="2"/>
        <v>1201.0380326867269</v>
      </c>
    </row>
    <row r="19" spans="1:44" ht="15.75" customHeight="1" thickBot="1" x14ac:dyDescent="0.3">
      <c r="A19" s="7" t="s">
        <v>16</v>
      </c>
      <c r="B19" s="4">
        <v>110260580.00000009</v>
      </c>
      <c r="C19" s="4">
        <v>366692085.99999988</v>
      </c>
      <c r="D19" s="4">
        <v>32284605</v>
      </c>
      <c r="E19" s="4">
        <v>9859965.9999999981</v>
      </c>
      <c r="F19" s="4">
        <v>21808730.000000004</v>
      </c>
      <c r="G19" s="4">
        <v>29222751.000000004</v>
      </c>
      <c r="H19" s="4">
        <v>33262752.999999989</v>
      </c>
      <c r="I19" s="4">
        <v>13724660.000000002</v>
      </c>
      <c r="J19" s="4">
        <v>0</v>
      </c>
      <c r="K19" s="4"/>
      <c r="L19" s="3">
        <f t="shared" si="0"/>
        <v>197616668.00000009</v>
      </c>
      <c r="M19" s="3">
        <f t="shared" si="0"/>
        <v>419499462.99999988</v>
      </c>
      <c r="N19" s="4"/>
      <c r="P19" s="7" t="s">
        <v>16</v>
      </c>
      <c r="Q19" s="4">
        <v>41518</v>
      </c>
      <c r="R19" s="4">
        <v>68086</v>
      </c>
      <c r="S19" s="4">
        <v>10641</v>
      </c>
      <c r="T19" s="4">
        <v>2012</v>
      </c>
      <c r="U19" s="4">
        <v>4956</v>
      </c>
      <c r="V19" s="4">
        <v>3961</v>
      </c>
      <c r="W19" s="4">
        <v>24703</v>
      </c>
      <c r="X19" s="4">
        <v>4441</v>
      </c>
      <c r="Y19" s="4">
        <v>10305</v>
      </c>
      <c r="Z19" s="4">
        <v>0</v>
      </c>
      <c r="AA19" s="3">
        <f t="shared" si="1"/>
        <v>92123</v>
      </c>
      <c r="AB19" s="3">
        <f t="shared" si="1"/>
        <v>78500</v>
      </c>
      <c r="AC19" s="4"/>
      <c r="AE19" s="7" t="s">
        <v>16</v>
      </c>
      <c r="AF19" s="4">
        <f t="shared" ref="AF19:AQ19" si="3">IFERROR(B19/Q19, "N.A.")</f>
        <v>2655.7295630810754</v>
      </c>
      <c r="AG19" s="4">
        <f t="shared" si="3"/>
        <v>5385.71932555885</v>
      </c>
      <c r="AH19" s="4">
        <f t="shared" si="3"/>
        <v>3033.982238511418</v>
      </c>
      <c r="AI19" s="4">
        <f t="shared" si="3"/>
        <v>4900.5795228628222</v>
      </c>
      <c r="AJ19" s="4">
        <f t="shared" si="3"/>
        <v>4400.470137207426</v>
      </c>
      <c r="AK19" s="4">
        <f t="shared" si="3"/>
        <v>7377.6195405200715</v>
      </c>
      <c r="AL19" s="4">
        <f t="shared" si="3"/>
        <v>1346.5066186293159</v>
      </c>
      <c r="AM19" s="4">
        <f t="shared" si="3"/>
        <v>3090.443593785184</v>
      </c>
      <c r="AN19" s="4">
        <f t="shared" si="3"/>
        <v>0</v>
      </c>
      <c r="AO19" s="4" t="str">
        <f t="shared" si="3"/>
        <v>N.A.</v>
      </c>
      <c r="AP19" s="4">
        <f t="shared" si="3"/>
        <v>2145.1393028885304</v>
      </c>
      <c r="AQ19" s="4">
        <f t="shared" si="3"/>
        <v>5343.9422038216544</v>
      </c>
      <c r="AR19" s="4"/>
    </row>
    <row r="20" spans="1:44" ht="15.75" thickBot="1" x14ac:dyDescent="0.3">
      <c r="A20" s="8" t="s">
        <v>0</v>
      </c>
      <c r="B20" s="41">
        <f>B19+C19</f>
        <v>476952666</v>
      </c>
      <c r="C20" s="42"/>
      <c r="D20" s="41">
        <f>D19+E19</f>
        <v>42144571</v>
      </c>
      <c r="E20" s="42"/>
      <c r="F20" s="41">
        <f>F19+G19</f>
        <v>51031481.000000007</v>
      </c>
      <c r="G20" s="42"/>
      <c r="H20" s="41">
        <f>H19+I19</f>
        <v>46987412.999999993</v>
      </c>
      <c r="I20" s="42"/>
      <c r="J20" s="41">
        <f>J19+K19</f>
        <v>0</v>
      </c>
      <c r="K20" s="42"/>
      <c r="L20" s="5"/>
      <c r="M20" s="2"/>
      <c r="N20" s="1">
        <f>B20+D20+F20+H20+J20</f>
        <v>617116131</v>
      </c>
      <c r="P20" s="8" t="s">
        <v>0</v>
      </c>
      <c r="Q20" s="41">
        <f>Q19+R19</f>
        <v>109604</v>
      </c>
      <c r="R20" s="42"/>
      <c r="S20" s="41">
        <f>S19+T19</f>
        <v>12653</v>
      </c>
      <c r="T20" s="42"/>
      <c r="U20" s="41">
        <f>U19+V19</f>
        <v>8917</v>
      </c>
      <c r="V20" s="42"/>
      <c r="W20" s="41">
        <f>W19+X19</f>
        <v>29144</v>
      </c>
      <c r="X20" s="42"/>
      <c r="Y20" s="41">
        <f>Y19+Z19</f>
        <v>10305</v>
      </c>
      <c r="Z20" s="42"/>
      <c r="AA20" s="5"/>
      <c r="AB20" s="2"/>
      <c r="AC20" s="1">
        <f>Q20+S20+U20+W20+Y20</f>
        <v>170623</v>
      </c>
      <c r="AE20" s="8" t="s">
        <v>0</v>
      </c>
      <c r="AF20" s="22">
        <f>IFERROR(B20/Q20,"N.A.")</f>
        <v>4351.5990839750375</v>
      </c>
      <c r="AG20" s="23"/>
      <c r="AH20" s="22">
        <f>IFERROR(D20/S20,"N.A.")</f>
        <v>3330.7967280486841</v>
      </c>
      <c r="AI20" s="23"/>
      <c r="AJ20" s="22">
        <f>IFERROR(F20/U20,"N.A.")</f>
        <v>5722.942805876417</v>
      </c>
      <c r="AK20" s="23"/>
      <c r="AL20" s="22">
        <f>IFERROR(H20/W20,"N.A.")</f>
        <v>1612.2499656876198</v>
      </c>
      <c r="AM20" s="23"/>
      <c r="AN20" s="22">
        <f>IFERROR(J20/Y20,"N.A.")</f>
        <v>0</v>
      </c>
      <c r="AO20" s="23"/>
      <c r="AP20" s="5"/>
      <c r="AQ20" s="2"/>
      <c r="AR20" s="4">
        <f>IFERROR(N20/AC20, "N.A.")</f>
        <v>3616.8402325595025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33949642.000000007</v>
      </c>
      <c r="C27" s="4"/>
      <c r="D27" s="4">
        <v>9379837</v>
      </c>
      <c r="E27" s="4"/>
      <c r="F27" s="4">
        <v>19820290</v>
      </c>
      <c r="G27" s="4"/>
      <c r="H27" s="4">
        <v>16745819.000000004</v>
      </c>
      <c r="I27" s="4"/>
      <c r="J27" s="4">
        <v>0</v>
      </c>
      <c r="K27" s="4"/>
      <c r="L27" s="3">
        <f t="shared" ref="L27:M31" si="4">B27+D27+F27+H27+J27</f>
        <v>79895588.000000015</v>
      </c>
      <c r="M27" s="3">
        <f t="shared" si="4"/>
        <v>0</v>
      </c>
      <c r="N27" s="4">
        <f>L27+M27</f>
        <v>79895588.000000015</v>
      </c>
      <c r="P27" s="6" t="s">
        <v>12</v>
      </c>
      <c r="Q27" s="4">
        <v>8685</v>
      </c>
      <c r="R27" s="4">
        <v>0</v>
      </c>
      <c r="S27" s="4">
        <v>3445</v>
      </c>
      <c r="T27" s="4">
        <v>0</v>
      </c>
      <c r="U27" s="4">
        <v>4015</v>
      </c>
      <c r="V27" s="4">
        <v>0</v>
      </c>
      <c r="W27" s="4">
        <v>7280</v>
      </c>
      <c r="X27" s="4">
        <v>0</v>
      </c>
      <c r="Y27" s="4">
        <v>238</v>
      </c>
      <c r="Z27" s="4">
        <v>0</v>
      </c>
      <c r="AA27" s="3">
        <f t="shared" ref="AA27:AB31" si="5">Q27+S27+U27+W27+Y27</f>
        <v>23663</v>
      </c>
      <c r="AB27" s="3">
        <f t="shared" si="5"/>
        <v>0</v>
      </c>
      <c r="AC27" s="4">
        <f>AA27+AB27</f>
        <v>23663</v>
      </c>
      <c r="AE27" s="6" t="s">
        <v>12</v>
      </c>
      <c r="AF27" s="4">
        <f t="shared" ref="AF27:AR30" si="6">IFERROR(B27/Q27, "N.A.")</f>
        <v>3908.9973517559019</v>
      </c>
      <c r="AG27" s="4" t="str">
        <f t="shared" si="6"/>
        <v>N.A.</v>
      </c>
      <c r="AH27" s="4">
        <f t="shared" si="6"/>
        <v>2722.7393323657475</v>
      </c>
      <c r="AI27" s="4" t="str">
        <f t="shared" si="6"/>
        <v>N.A.</v>
      </c>
      <c r="AJ27" s="4">
        <f t="shared" si="6"/>
        <v>4936.5603985056041</v>
      </c>
      <c r="AK27" s="4" t="str">
        <f t="shared" si="6"/>
        <v>N.A.</v>
      </c>
      <c r="AL27" s="4">
        <f t="shared" si="6"/>
        <v>2300.2498626373631</v>
      </c>
      <c r="AM27" s="4" t="str">
        <f t="shared" si="6"/>
        <v>N.A.</v>
      </c>
      <c r="AN27" s="4">
        <f t="shared" si="6"/>
        <v>0</v>
      </c>
      <c r="AO27" s="4" t="str">
        <f t="shared" si="6"/>
        <v>N.A.</v>
      </c>
      <c r="AP27" s="4">
        <f t="shared" si="6"/>
        <v>3376.3930186366906</v>
      </c>
      <c r="AQ27" s="4" t="str">
        <f t="shared" si="6"/>
        <v>N.A.</v>
      </c>
      <c r="AR27" s="4">
        <f t="shared" si="6"/>
        <v>3376.3930186366906</v>
      </c>
    </row>
    <row r="28" spans="1:44" ht="15.75" customHeight="1" thickBot="1" x14ac:dyDescent="0.3">
      <c r="A28" s="6" t="s">
        <v>13</v>
      </c>
      <c r="B28" s="4">
        <v>751030</v>
      </c>
      <c r="C28" s="4">
        <v>126000</v>
      </c>
      <c r="D28" s="4"/>
      <c r="E28" s="4"/>
      <c r="F28" s="4"/>
      <c r="G28" s="4"/>
      <c r="H28" s="4"/>
      <c r="I28" s="4"/>
      <c r="J28" s="4"/>
      <c r="K28" s="4"/>
      <c r="L28" s="3">
        <f t="shared" si="4"/>
        <v>751030</v>
      </c>
      <c r="M28" s="3">
        <f t="shared" si="4"/>
        <v>126000</v>
      </c>
      <c r="N28" s="4">
        <f>L28+M28</f>
        <v>877030</v>
      </c>
      <c r="P28" s="6" t="s">
        <v>13</v>
      </c>
      <c r="Q28" s="4">
        <v>424</v>
      </c>
      <c r="R28" s="4">
        <v>42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5"/>
        <v>424</v>
      </c>
      <c r="AB28" s="3">
        <f t="shared" si="5"/>
        <v>42</v>
      </c>
      <c r="AC28" s="4">
        <f>AA28+AB28</f>
        <v>466</v>
      </c>
      <c r="AE28" s="6" t="s">
        <v>13</v>
      </c>
      <c r="AF28" s="4">
        <f t="shared" si="6"/>
        <v>1771.2971698113208</v>
      </c>
      <c r="AG28" s="4">
        <f t="shared" si="6"/>
        <v>3000</v>
      </c>
      <c r="AH28" s="4" t="str">
        <f t="shared" si="6"/>
        <v>N.A.</v>
      </c>
      <c r="AI28" s="4" t="str">
        <f t="shared" si="6"/>
        <v>N.A.</v>
      </c>
      <c r="AJ28" s="4" t="str">
        <f t="shared" si="6"/>
        <v>N.A.</v>
      </c>
      <c r="AK28" s="4" t="str">
        <f t="shared" si="6"/>
        <v>N.A.</v>
      </c>
      <c r="AL28" s="4" t="str">
        <f t="shared" si="6"/>
        <v>N.A.</v>
      </c>
      <c r="AM28" s="4" t="str">
        <f t="shared" si="6"/>
        <v>N.A.</v>
      </c>
      <c r="AN28" s="4" t="str">
        <f t="shared" si="6"/>
        <v>N.A.</v>
      </c>
      <c r="AO28" s="4" t="str">
        <f t="shared" si="6"/>
        <v>N.A.</v>
      </c>
      <c r="AP28" s="4">
        <f t="shared" si="6"/>
        <v>1771.2971698113208</v>
      </c>
      <c r="AQ28" s="4">
        <f t="shared" si="6"/>
        <v>3000</v>
      </c>
      <c r="AR28" s="4">
        <f t="shared" si="6"/>
        <v>1882.038626609442</v>
      </c>
    </row>
    <row r="29" spans="1:44" ht="15.75" customHeight="1" thickBot="1" x14ac:dyDescent="0.3">
      <c r="A29" s="6" t="s">
        <v>14</v>
      </c>
      <c r="B29" s="4">
        <v>31469124.999999996</v>
      </c>
      <c r="C29" s="4">
        <v>227574720.00000006</v>
      </c>
      <c r="D29" s="4">
        <v>12396875</v>
      </c>
      <c r="E29" s="4">
        <v>7618720.0000000009</v>
      </c>
      <c r="F29" s="4"/>
      <c r="G29" s="4">
        <v>24231159.999999996</v>
      </c>
      <c r="H29" s="4"/>
      <c r="I29" s="4">
        <v>5061715</v>
      </c>
      <c r="J29" s="4">
        <v>0</v>
      </c>
      <c r="K29" s="4"/>
      <c r="L29" s="3">
        <f t="shared" si="4"/>
        <v>43866000</v>
      </c>
      <c r="M29" s="3">
        <f t="shared" si="4"/>
        <v>264486315.00000006</v>
      </c>
      <c r="N29" s="4">
        <f>L29+M29</f>
        <v>308352315.00000006</v>
      </c>
      <c r="P29" s="6" t="s">
        <v>14</v>
      </c>
      <c r="Q29" s="4">
        <v>9964</v>
      </c>
      <c r="R29" s="4">
        <v>42336</v>
      </c>
      <c r="S29" s="4">
        <v>4058</v>
      </c>
      <c r="T29" s="4">
        <v>1453</v>
      </c>
      <c r="U29" s="4">
        <v>0</v>
      </c>
      <c r="V29" s="4">
        <v>2670</v>
      </c>
      <c r="W29" s="4">
        <v>0</v>
      </c>
      <c r="X29" s="4">
        <v>2323</v>
      </c>
      <c r="Y29" s="4">
        <v>1646</v>
      </c>
      <c r="Z29" s="4">
        <v>0</v>
      </c>
      <c r="AA29" s="3">
        <f t="shared" si="5"/>
        <v>15668</v>
      </c>
      <c r="AB29" s="3">
        <f t="shared" si="5"/>
        <v>48782</v>
      </c>
      <c r="AC29" s="4">
        <f>AA29+AB29</f>
        <v>64450</v>
      </c>
      <c r="AE29" s="6" t="s">
        <v>14</v>
      </c>
      <c r="AF29" s="4">
        <f t="shared" si="6"/>
        <v>3158.2823163388193</v>
      </c>
      <c r="AG29" s="4">
        <f t="shared" si="6"/>
        <v>5375.4421768707498</v>
      </c>
      <c r="AH29" s="4">
        <f t="shared" si="6"/>
        <v>3054.9223755544604</v>
      </c>
      <c r="AI29" s="4">
        <f t="shared" si="6"/>
        <v>5243.4411562284931</v>
      </c>
      <c r="AJ29" s="4" t="str">
        <f t="shared" si="6"/>
        <v>N.A.</v>
      </c>
      <c r="AK29" s="4">
        <f t="shared" si="6"/>
        <v>9075.3408239700366</v>
      </c>
      <c r="AL29" s="4" t="str">
        <f t="shared" si="6"/>
        <v>N.A.</v>
      </c>
      <c r="AM29" s="4">
        <f t="shared" si="6"/>
        <v>2178.9560912613001</v>
      </c>
      <c r="AN29" s="4">
        <f t="shared" si="6"/>
        <v>0</v>
      </c>
      <c r="AO29" s="4" t="str">
        <f t="shared" si="6"/>
        <v>N.A.</v>
      </c>
      <c r="AP29" s="4">
        <f t="shared" si="6"/>
        <v>2799.7191728363546</v>
      </c>
      <c r="AQ29" s="4">
        <f t="shared" si="6"/>
        <v>5421.8013816571702</v>
      </c>
      <c r="AR29" s="4">
        <f t="shared" si="6"/>
        <v>4784.3648564778905</v>
      </c>
    </row>
    <row r="30" spans="1:44" ht="15.75" customHeight="1" thickBot="1" x14ac:dyDescent="0.3">
      <c r="A30" s="6" t="s">
        <v>15</v>
      </c>
      <c r="B30" s="4">
        <v>8656140</v>
      </c>
      <c r="C30" s="4">
        <v>577920</v>
      </c>
      <c r="D30" s="4">
        <v>2391488</v>
      </c>
      <c r="E30" s="4">
        <v>885585</v>
      </c>
      <c r="F30" s="4"/>
      <c r="G30" s="4">
        <v>779590.99999999988</v>
      </c>
      <c r="H30" s="4">
        <v>1471156</v>
      </c>
      <c r="I30" s="4"/>
      <c r="J30" s="4">
        <v>0</v>
      </c>
      <c r="K30" s="4"/>
      <c r="L30" s="3">
        <f t="shared" si="4"/>
        <v>12518784</v>
      </c>
      <c r="M30" s="3">
        <f t="shared" si="4"/>
        <v>2243096</v>
      </c>
      <c r="N30" s="4">
        <f>L30+M30</f>
        <v>14761880</v>
      </c>
      <c r="P30" s="6" t="s">
        <v>15</v>
      </c>
      <c r="Q30" s="4">
        <v>4106</v>
      </c>
      <c r="R30" s="4">
        <v>168</v>
      </c>
      <c r="S30" s="4">
        <v>865</v>
      </c>
      <c r="T30" s="4">
        <v>175</v>
      </c>
      <c r="U30" s="4">
        <v>0</v>
      </c>
      <c r="V30" s="4">
        <v>573</v>
      </c>
      <c r="W30" s="4">
        <v>4232</v>
      </c>
      <c r="X30" s="4">
        <v>0</v>
      </c>
      <c r="Y30" s="4">
        <v>1592</v>
      </c>
      <c r="Z30" s="4">
        <v>0</v>
      </c>
      <c r="AA30" s="3">
        <f t="shared" si="5"/>
        <v>10795</v>
      </c>
      <c r="AB30" s="3">
        <f t="shared" si="5"/>
        <v>916</v>
      </c>
      <c r="AC30" s="4">
        <f>AA30+AB30</f>
        <v>11711</v>
      </c>
      <c r="AE30" s="6" t="s">
        <v>15</v>
      </c>
      <c r="AF30" s="4">
        <f t="shared" si="6"/>
        <v>2108.1685338528982</v>
      </c>
      <c r="AG30" s="4">
        <f t="shared" si="6"/>
        <v>3440</v>
      </c>
      <c r="AH30" s="4">
        <f t="shared" si="6"/>
        <v>2764.7260115606937</v>
      </c>
      <c r="AI30" s="4">
        <f t="shared" si="6"/>
        <v>5060.4857142857145</v>
      </c>
      <c r="AJ30" s="4" t="str">
        <f t="shared" si="6"/>
        <v>N.A.</v>
      </c>
      <c r="AK30" s="4">
        <f t="shared" si="6"/>
        <v>1360.5427574171028</v>
      </c>
      <c r="AL30" s="4">
        <f t="shared" si="6"/>
        <v>347.6266540642722</v>
      </c>
      <c r="AM30" s="4" t="str">
        <f t="shared" si="6"/>
        <v>N.A.</v>
      </c>
      <c r="AN30" s="4">
        <f t="shared" si="6"/>
        <v>0</v>
      </c>
      <c r="AO30" s="4" t="str">
        <f t="shared" si="6"/>
        <v>N.A.</v>
      </c>
      <c r="AP30" s="4">
        <f t="shared" si="6"/>
        <v>1159.6835572024086</v>
      </c>
      <c r="AQ30" s="4">
        <f t="shared" si="6"/>
        <v>2448.7947598253277</v>
      </c>
      <c r="AR30" s="4">
        <f t="shared" si="6"/>
        <v>1260.5140466228331</v>
      </c>
    </row>
    <row r="31" spans="1:44" ht="15.75" customHeight="1" thickBot="1" x14ac:dyDescent="0.3">
      <c r="A31" s="7" t="s">
        <v>16</v>
      </c>
      <c r="B31" s="4">
        <v>74825937</v>
      </c>
      <c r="C31" s="4">
        <v>228278640.00000009</v>
      </c>
      <c r="D31" s="4">
        <v>24168200.000000004</v>
      </c>
      <c r="E31" s="4">
        <v>8504305</v>
      </c>
      <c r="F31" s="4">
        <v>19820290</v>
      </c>
      <c r="G31" s="4">
        <v>25010751.000000004</v>
      </c>
      <c r="H31" s="4">
        <v>18216975</v>
      </c>
      <c r="I31" s="4">
        <v>5061715</v>
      </c>
      <c r="J31" s="4">
        <v>0</v>
      </c>
      <c r="K31" s="4"/>
      <c r="L31" s="3">
        <f t="shared" si="4"/>
        <v>137031402</v>
      </c>
      <c r="M31" s="3">
        <f t="shared" si="4"/>
        <v>266855411.00000009</v>
      </c>
      <c r="N31" s="4"/>
      <c r="P31" s="7" t="s">
        <v>16</v>
      </c>
      <c r="Q31" s="4">
        <v>23179</v>
      </c>
      <c r="R31" s="4">
        <v>42546</v>
      </c>
      <c r="S31" s="4">
        <v>8368</v>
      </c>
      <c r="T31" s="4">
        <v>1628</v>
      </c>
      <c r="U31" s="4">
        <v>4015</v>
      </c>
      <c r="V31" s="4">
        <v>3243</v>
      </c>
      <c r="W31" s="4">
        <v>11512</v>
      </c>
      <c r="X31" s="4">
        <v>2323</v>
      </c>
      <c r="Y31" s="4">
        <v>3476</v>
      </c>
      <c r="Z31" s="4">
        <v>0</v>
      </c>
      <c r="AA31" s="3">
        <f t="shared" si="5"/>
        <v>50550</v>
      </c>
      <c r="AB31" s="3">
        <f t="shared" si="5"/>
        <v>49740</v>
      </c>
      <c r="AC31" s="4"/>
      <c r="AE31" s="7" t="s">
        <v>16</v>
      </c>
      <c r="AF31" s="4">
        <f t="shared" ref="AF31:AQ31" si="7">IFERROR(B31/Q31, "N.A.")</f>
        <v>3228.1779628111653</v>
      </c>
      <c r="AG31" s="4">
        <f t="shared" si="7"/>
        <v>5365.4548018615169</v>
      </c>
      <c r="AH31" s="4">
        <f t="shared" si="7"/>
        <v>2888.169216061186</v>
      </c>
      <c r="AI31" s="4">
        <f t="shared" si="7"/>
        <v>5223.7745700245696</v>
      </c>
      <c r="AJ31" s="4">
        <f t="shared" si="7"/>
        <v>4936.5603985056041</v>
      </c>
      <c r="AK31" s="4">
        <f t="shared" si="7"/>
        <v>7712.2266419981506</v>
      </c>
      <c r="AL31" s="4">
        <f t="shared" si="7"/>
        <v>1582.4335476025017</v>
      </c>
      <c r="AM31" s="4">
        <f t="shared" si="7"/>
        <v>2178.9560912613001</v>
      </c>
      <c r="AN31" s="4">
        <f t="shared" si="7"/>
        <v>0</v>
      </c>
      <c r="AO31" s="4" t="str">
        <f t="shared" si="7"/>
        <v>N.A.</v>
      </c>
      <c r="AP31" s="4">
        <f t="shared" si="7"/>
        <v>2710.8091394658754</v>
      </c>
      <c r="AQ31" s="4">
        <f t="shared" si="7"/>
        <v>5365.0062525130697</v>
      </c>
      <c r="AR31" s="4"/>
    </row>
    <row r="32" spans="1:44" ht="15.75" thickBot="1" x14ac:dyDescent="0.3">
      <c r="A32" s="8" t="s">
        <v>0</v>
      </c>
      <c r="B32" s="41">
        <f>B31+C31</f>
        <v>303104577.00000012</v>
      </c>
      <c r="C32" s="42"/>
      <c r="D32" s="41">
        <f>D31+E31</f>
        <v>32672505.000000004</v>
      </c>
      <c r="E32" s="42"/>
      <c r="F32" s="41">
        <f>F31+G31</f>
        <v>44831041</v>
      </c>
      <c r="G32" s="42"/>
      <c r="H32" s="41">
        <f>H31+I31</f>
        <v>23278690</v>
      </c>
      <c r="I32" s="42"/>
      <c r="J32" s="41">
        <f>J31+K31</f>
        <v>0</v>
      </c>
      <c r="K32" s="42"/>
      <c r="L32" s="5"/>
      <c r="M32" s="2"/>
      <c r="N32" s="1">
        <f>B32+D32+F32+H32+J32</f>
        <v>403886813.00000012</v>
      </c>
      <c r="P32" s="8" t="s">
        <v>0</v>
      </c>
      <c r="Q32" s="41">
        <f>Q31+R31</f>
        <v>65725</v>
      </c>
      <c r="R32" s="42"/>
      <c r="S32" s="41">
        <f>S31+T31</f>
        <v>9996</v>
      </c>
      <c r="T32" s="42"/>
      <c r="U32" s="41">
        <f>U31+V31</f>
        <v>7258</v>
      </c>
      <c r="V32" s="42"/>
      <c r="W32" s="41">
        <f>W31+X31</f>
        <v>13835</v>
      </c>
      <c r="X32" s="42"/>
      <c r="Y32" s="41">
        <f>Y31+Z31</f>
        <v>3476</v>
      </c>
      <c r="Z32" s="42"/>
      <c r="AA32" s="5"/>
      <c r="AB32" s="2"/>
      <c r="AC32" s="1">
        <f>Q32+S32+U32+W32+Y32</f>
        <v>100290</v>
      </c>
      <c r="AE32" s="8" t="s">
        <v>0</v>
      </c>
      <c r="AF32" s="22">
        <f>IFERROR(B32/Q32,"N.A.")</f>
        <v>4611.7090452643606</v>
      </c>
      <c r="AG32" s="23"/>
      <c r="AH32" s="22">
        <f>IFERROR(D32/S32,"N.A.")</f>
        <v>3268.5579231692682</v>
      </c>
      <c r="AI32" s="23"/>
      <c r="AJ32" s="22">
        <f>IFERROR(F32/U32,"N.A.")</f>
        <v>6176.7761091209695</v>
      </c>
      <c r="AK32" s="23"/>
      <c r="AL32" s="22">
        <f>IFERROR(H32/W32,"N.A.")</f>
        <v>1682.5941452837008</v>
      </c>
      <c r="AM32" s="23"/>
      <c r="AN32" s="22">
        <f>IFERROR(J32/Y32,"N.A.")</f>
        <v>0</v>
      </c>
      <c r="AO32" s="23"/>
      <c r="AP32" s="5"/>
      <c r="AQ32" s="2"/>
      <c r="AR32" s="4">
        <f>IFERROR(N32/AC32, "N.A.")</f>
        <v>4027.1892810848553</v>
      </c>
    </row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>
        <v>2743415</v>
      </c>
      <c r="C39" s="4"/>
      <c r="D39" s="4"/>
      <c r="E39" s="4"/>
      <c r="F39" s="4">
        <v>1988440.0000000002</v>
      </c>
      <c r="G39" s="4"/>
      <c r="H39" s="4">
        <v>14781224.000000006</v>
      </c>
      <c r="I39" s="4"/>
      <c r="J39" s="4">
        <v>0</v>
      </c>
      <c r="K39" s="4"/>
      <c r="L39" s="3">
        <f t="shared" ref="L39:M43" si="8">B39+D39+F39+H39+J39</f>
        <v>19513079.000000007</v>
      </c>
      <c r="M39" s="3">
        <f t="shared" si="8"/>
        <v>0</v>
      </c>
      <c r="N39" s="4">
        <f>L39+M39</f>
        <v>19513079.000000007</v>
      </c>
      <c r="P39" s="6" t="s">
        <v>12</v>
      </c>
      <c r="Q39" s="4">
        <v>1558</v>
      </c>
      <c r="R39" s="4">
        <v>0</v>
      </c>
      <c r="S39" s="4">
        <v>0</v>
      </c>
      <c r="T39" s="4">
        <v>0</v>
      </c>
      <c r="U39" s="4">
        <v>941</v>
      </c>
      <c r="V39" s="4">
        <v>0</v>
      </c>
      <c r="W39" s="4">
        <v>12601</v>
      </c>
      <c r="X39" s="4">
        <v>0</v>
      </c>
      <c r="Y39" s="4">
        <v>3171</v>
      </c>
      <c r="Z39" s="4">
        <v>0</v>
      </c>
      <c r="AA39" s="3">
        <f t="shared" ref="AA39:AB43" si="9">Q39+S39+U39+W39+Y39</f>
        <v>18271</v>
      </c>
      <c r="AB39" s="3">
        <f t="shared" si="9"/>
        <v>0</v>
      </c>
      <c r="AC39" s="4">
        <f>AA39+AB39</f>
        <v>18271</v>
      </c>
      <c r="AE39" s="6" t="s">
        <v>12</v>
      </c>
      <c r="AF39" s="4">
        <f t="shared" ref="AF39:AR42" si="10">IFERROR(B39/Q39, "N.A.")</f>
        <v>1760.8568677792041</v>
      </c>
      <c r="AG39" s="4" t="str">
        <f t="shared" si="10"/>
        <v>N.A.</v>
      </c>
      <c r="AH39" s="4" t="str">
        <f t="shared" si="10"/>
        <v>N.A.</v>
      </c>
      <c r="AI39" s="4" t="str">
        <f t="shared" si="10"/>
        <v>N.A.</v>
      </c>
      <c r="AJ39" s="4">
        <f t="shared" si="10"/>
        <v>2113.1137088204041</v>
      </c>
      <c r="AK39" s="4" t="str">
        <f t="shared" si="10"/>
        <v>N.A.</v>
      </c>
      <c r="AL39" s="4">
        <f t="shared" si="10"/>
        <v>1173.0199190540438</v>
      </c>
      <c r="AM39" s="4" t="str">
        <f t="shared" si="10"/>
        <v>N.A.</v>
      </c>
      <c r="AN39" s="4">
        <f t="shared" si="10"/>
        <v>0</v>
      </c>
      <c r="AO39" s="4" t="str">
        <f t="shared" si="10"/>
        <v>N.A.</v>
      </c>
      <c r="AP39" s="4">
        <f t="shared" si="10"/>
        <v>1067.9808986919165</v>
      </c>
      <c r="AQ39" s="4" t="str">
        <f t="shared" si="10"/>
        <v>N.A.</v>
      </c>
      <c r="AR39" s="4">
        <f t="shared" si="10"/>
        <v>1067.9808986919165</v>
      </c>
    </row>
    <row r="40" spans="1:44" ht="15.75" customHeight="1" thickBot="1" x14ac:dyDescent="0.3">
      <c r="A40" s="6" t="s">
        <v>13</v>
      </c>
      <c r="B40" s="4">
        <v>9843740.9999999981</v>
      </c>
      <c r="C40" s="4">
        <v>2925703</v>
      </c>
      <c r="D40" s="4">
        <v>1495940.9999999998</v>
      </c>
      <c r="E40" s="4"/>
      <c r="F40" s="4"/>
      <c r="G40" s="4"/>
      <c r="H40" s="4"/>
      <c r="I40" s="4"/>
      <c r="J40" s="4"/>
      <c r="K40" s="4"/>
      <c r="L40" s="3">
        <f t="shared" si="8"/>
        <v>11339681.999999998</v>
      </c>
      <c r="M40" s="3">
        <f t="shared" si="8"/>
        <v>2925703</v>
      </c>
      <c r="N40" s="4">
        <f>L40+M40</f>
        <v>14265384.999999998</v>
      </c>
      <c r="P40" s="6" t="s">
        <v>13</v>
      </c>
      <c r="Q40" s="4">
        <v>6416</v>
      </c>
      <c r="R40" s="4">
        <v>1197</v>
      </c>
      <c r="S40" s="4">
        <v>695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9"/>
        <v>7111</v>
      </c>
      <c r="AB40" s="3">
        <f t="shared" si="9"/>
        <v>1197</v>
      </c>
      <c r="AC40" s="4">
        <f>AA40+AB40</f>
        <v>8308</v>
      </c>
      <c r="AE40" s="6" t="s">
        <v>13</v>
      </c>
      <c r="AF40" s="4">
        <f t="shared" si="10"/>
        <v>1534.2489089775559</v>
      </c>
      <c r="AG40" s="4">
        <f t="shared" si="10"/>
        <v>2444.1963241436924</v>
      </c>
      <c r="AH40" s="4">
        <f t="shared" si="10"/>
        <v>2152.4330935251796</v>
      </c>
      <c r="AI40" s="4" t="str">
        <f t="shared" si="10"/>
        <v>N.A.</v>
      </c>
      <c r="AJ40" s="4" t="str">
        <f t="shared" si="10"/>
        <v>N.A.</v>
      </c>
      <c r="AK40" s="4" t="str">
        <f t="shared" si="10"/>
        <v>N.A.</v>
      </c>
      <c r="AL40" s="4" t="str">
        <f t="shared" si="10"/>
        <v>N.A.</v>
      </c>
      <c r="AM40" s="4" t="str">
        <f t="shared" si="10"/>
        <v>N.A.</v>
      </c>
      <c r="AN40" s="4" t="str">
        <f t="shared" si="10"/>
        <v>N.A.</v>
      </c>
      <c r="AO40" s="4" t="str">
        <f t="shared" si="10"/>
        <v>N.A.</v>
      </c>
      <c r="AP40" s="4">
        <f t="shared" si="10"/>
        <v>1594.6676979327799</v>
      </c>
      <c r="AQ40" s="4">
        <f t="shared" si="10"/>
        <v>2444.1963241436924</v>
      </c>
      <c r="AR40" s="4">
        <f t="shared" si="10"/>
        <v>1717.0660808858929</v>
      </c>
    </row>
    <row r="41" spans="1:44" ht="15.75" customHeight="1" thickBot="1" x14ac:dyDescent="0.3">
      <c r="A41" s="6" t="s">
        <v>14</v>
      </c>
      <c r="B41" s="4">
        <v>22648827.000000004</v>
      </c>
      <c r="C41" s="4">
        <v>135243932.99999988</v>
      </c>
      <c r="D41" s="4">
        <v>6593976</v>
      </c>
      <c r="E41" s="4">
        <v>1355661</v>
      </c>
      <c r="F41" s="4"/>
      <c r="G41" s="4">
        <v>3981000</v>
      </c>
      <c r="H41" s="4"/>
      <c r="I41" s="4">
        <v>8662945</v>
      </c>
      <c r="J41" s="4">
        <v>0</v>
      </c>
      <c r="K41" s="4"/>
      <c r="L41" s="3">
        <f t="shared" si="8"/>
        <v>29242803.000000004</v>
      </c>
      <c r="M41" s="3">
        <f t="shared" si="8"/>
        <v>149243538.99999988</v>
      </c>
      <c r="N41" s="4">
        <f>L41+M41</f>
        <v>178486341.99999988</v>
      </c>
      <c r="P41" s="6" t="s">
        <v>14</v>
      </c>
      <c r="Q41" s="4">
        <v>10288</v>
      </c>
      <c r="R41" s="4">
        <v>24262</v>
      </c>
      <c r="S41" s="4">
        <v>1501</v>
      </c>
      <c r="T41" s="4">
        <v>384</v>
      </c>
      <c r="U41" s="4">
        <v>0</v>
      </c>
      <c r="V41" s="4">
        <v>641</v>
      </c>
      <c r="W41" s="4">
        <v>0</v>
      </c>
      <c r="X41" s="4">
        <v>2118</v>
      </c>
      <c r="Y41" s="4">
        <v>3177</v>
      </c>
      <c r="Z41" s="4">
        <v>0</v>
      </c>
      <c r="AA41" s="3">
        <f t="shared" si="9"/>
        <v>14966</v>
      </c>
      <c r="AB41" s="3">
        <f t="shared" si="9"/>
        <v>27405</v>
      </c>
      <c r="AC41" s="4">
        <f>AA41+AB41</f>
        <v>42371</v>
      </c>
      <c r="AE41" s="6" t="s">
        <v>14</v>
      </c>
      <c r="AF41" s="4">
        <f t="shared" si="10"/>
        <v>2201.480073872473</v>
      </c>
      <c r="AG41" s="4">
        <f t="shared" si="10"/>
        <v>5574.3109801335377</v>
      </c>
      <c r="AH41" s="4">
        <f t="shared" si="10"/>
        <v>4393.0552964690205</v>
      </c>
      <c r="AI41" s="4">
        <f t="shared" si="10"/>
        <v>3530.3671875</v>
      </c>
      <c r="AJ41" s="4" t="str">
        <f t="shared" si="10"/>
        <v>N.A.</v>
      </c>
      <c r="AK41" s="4">
        <f t="shared" si="10"/>
        <v>6210.6084243369733</v>
      </c>
      <c r="AL41" s="4" t="str">
        <f t="shared" si="10"/>
        <v>N.A.</v>
      </c>
      <c r="AM41" s="4">
        <f t="shared" si="10"/>
        <v>4090.153446647781</v>
      </c>
      <c r="AN41" s="4">
        <f t="shared" si="10"/>
        <v>0</v>
      </c>
      <c r="AO41" s="4" t="str">
        <f t="shared" si="10"/>
        <v>N.A.</v>
      </c>
      <c r="AP41" s="4">
        <f t="shared" si="10"/>
        <v>1953.9491514098627</v>
      </c>
      <c r="AQ41" s="4">
        <f t="shared" si="10"/>
        <v>5445.8507206714057</v>
      </c>
      <c r="AR41" s="4">
        <f t="shared" si="10"/>
        <v>4212.4647046328828</v>
      </c>
    </row>
    <row r="42" spans="1:44" ht="15.75" customHeight="1" thickBot="1" x14ac:dyDescent="0.3">
      <c r="A42" s="6" t="s">
        <v>15</v>
      </c>
      <c r="B42" s="4">
        <v>198660</v>
      </c>
      <c r="C42" s="4">
        <v>243810</v>
      </c>
      <c r="D42" s="4">
        <v>26488</v>
      </c>
      <c r="E42" s="4"/>
      <c r="F42" s="4"/>
      <c r="G42" s="4">
        <v>231000</v>
      </c>
      <c r="H42" s="4">
        <v>264554</v>
      </c>
      <c r="I42" s="4"/>
      <c r="J42" s="4">
        <v>0</v>
      </c>
      <c r="K42" s="4"/>
      <c r="L42" s="3">
        <f t="shared" si="8"/>
        <v>489702</v>
      </c>
      <c r="M42" s="3">
        <f t="shared" si="8"/>
        <v>474810</v>
      </c>
      <c r="N42" s="4">
        <f>L42+M42</f>
        <v>964512</v>
      </c>
      <c r="P42" s="6" t="s">
        <v>15</v>
      </c>
      <c r="Q42" s="4">
        <v>77</v>
      </c>
      <c r="R42" s="4">
        <v>81</v>
      </c>
      <c r="S42" s="4">
        <v>77</v>
      </c>
      <c r="T42" s="4">
        <v>0</v>
      </c>
      <c r="U42" s="4">
        <v>0</v>
      </c>
      <c r="V42" s="4">
        <v>77</v>
      </c>
      <c r="W42" s="4">
        <v>590</v>
      </c>
      <c r="X42" s="4">
        <v>0</v>
      </c>
      <c r="Y42" s="4">
        <v>481</v>
      </c>
      <c r="Z42" s="4">
        <v>0</v>
      </c>
      <c r="AA42" s="3">
        <f t="shared" si="9"/>
        <v>1225</v>
      </c>
      <c r="AB42" s="3">
        <f t="shared" si="9"/>
        <v>158</v>
      </c>
      <c r="AC42" s="4">
        <f>AA42+AB42</f>
        <v>1383</v>
      </c>
      <c r="AE42" s="6" t="s">
        <v>15</v>
      </c>
      <c r="AF42" s="4">
        <f t="shared" si="10"/>
        <v>2580</v>
      </c>
      <c r="AG42" s="4">
        <f t="shared" si="10"/>
        <v>3010</v>
      </c>
      <c r="AH42" s="4">
        <f t="shared" si="10"/>
        <v>344</v>
      </c>
      <c r="AI42" s="4" t="str">
        <f t="shared" si="10"/>
        <v>N.A.</v>
      </c>
      <c r="AJ42" s="4" t="str">
        <f t="shared" si="10"/>
        <v>N.A.</v>
      </c>
      <c r="AK42" s="4">
        <f t="shared" si="10"/>
        <v>3000</v>
      </c>
      <c r="AL42" s="4">
        <f t="shared" si="10"/>
        <v>448.39661016949151</v>
      </c>
      <c r="AM42" s="4" t="str">
        <f t="shared" si="10"/>
        <v>N.A.</v>
      </c>
      <c r="AN42" s="4">
        <f t="shared" si="10"/>
        <v>0</v>
      </c>
      <c r="AO42" s="4" t="str">
        <f t="shared" si="10"/>
        <v>N.A.</v>
      </c>
      <c r="AP42" s="4">
        <f t="shared" si="10"/>
        <v>399.75673469387755</v>
      </c>
      <c r="AQ42" s="4">
        <f t="shared" si="10"/>
        <v>3005.1265822784812</v>
      </c>
      <c r="AR42" s="4">
        <f t="shared" si="10"/>
        <v>697.40563991323211</v>
      </c>
    </row>
    <row r="43" spans="1:44" ht="15.75" customHeight="1" thickBot="1" x14ac:dyDescent="0.3">
      <c r="A43" s="7" t="s">
        <v>16</v>
      </c>
      <c r="B43" s="4">
        <v>35434642.999999993</v>
      </c>
      <c r="C43" s="4">
        <v>138413445.99999997</v>
      </c>
      <c r="D43" s="4">
        <v>8116404.9999999991</v>
      </c>
      <c r="E43" s="4">
        <v>1355661</v>
      </c>
      <c r="F43" s="4">
        <v>1988440.0000000002</v>
      </c>
      <c r="G43" s="4">
        <v>4212000</v>
      </c>
      <c r="H43" s="4">
        <v>15045777.999999998</v>
      </c>
      <c r="I43" s="4">
        <v>8662945</v>
      </c>
      <c r="J43" s="4">
        <v>0</v>
      </c>
      <c r="K43" s="4"/>
      <c r="L43" s="3">
        <f t="shared" si="8"/>
        <v>60585265.999999993</v>
      </c>
      <c r="M43" s="3">
        <f t="shared" si="8"/>
        <v>152644051.99999997</v>
      </c>
      <c r="N43" s="4"/>
      <c r="P43" s="7" t="s">
        <v>16</v>
      </c>
      <c r="Q43" s="4">
        <v>18339</v>
      </c>
      <c r="R43" s="4">
        <v>25540</v>
      </c>
      <c r="S43" s="4">
        <v>2273</v>
      </c>
      <c r="T43" s="4">
        <v>384</v>
      </c>
      <c r="U43" s="4">
        <v>941</v>
      </c>
      <c r="V43" s="4">
        <v>718</v>
      </c>
      <c r="W43" s="4">
        <v>13191</v>
      </c>
      <c r="X43" s="4">
        <v>2118</v>
      </c>
      <c r="Y43" s="4">
        <v>6829</v>
      </c>
      <c r="Z43" s="4">
        <v>0</v>
      </c>
      <c r="AA43" s="3">
        <f t="shared" si="9"/>
        <v>41573</v>
      </c>
      <c r="AB43" s="3">
        <f t="shared" si="9"/>
        <v>28760</v>
      </c>
      <c r="AC43" s="4"/>
      <c r="AE43" s="7" t="s">
        <v>16</v>
      </c>
      <c r="AF43" s="4">
        <f t="shared" ref="AF43:AQ43" si="11">IFERROR(B43/Q43, "N.A.")</f>
        <v>1932.2014831779263</v>
      </c>
      <c r="AG43" s="4">
        <f t="shared" si="11"/>
        <v>5419.4771339075951</v>
      </c>
      <c r="AH43" s="4">
        <f t="shared" si="11"/>
        <v>3570.7897052353715</v>
      </c>
      <c r="AI43" s="4">
        <f t="shared" si="11"/>
        <v>3530.3671875</v>
      </c>
      <c r="AJ43" s="4">
        <f t="shared" si="11"/>
        <v>2113.1137088204041</v>
      </c>
      <c r="AK43" s="4">
        <f t="shared" si="11"/>
        <v>5866.2952646239555</v>
      </c>
      <c r="AL43" s="4">
        <f t="shared" si="11"/>
        <v>1140.6093548631641</v>
      </c>
      <c r="AM43" s="4">
        <f t="shared" si="11"/>
        <v>4090.153446647781</v>
      </c>
      <c r="AN43" s="4">
        <f t="shared" si="11"/>
        <v>0</v>
      </c>
      <c r="AO43" s="4" t="str">
        <f t="shared" si="11"/>
        <v>N.A.</v>
      </c>
      <c r="AP43" s="4">
        <f t="shared" si="11"/>
        <v>1457.3224448560361</v>
      </c>
      <c r="AQ43" s="4">
        <f t="shared" si="11"/>
        <v>5307.5122392211397</v>
      </c>
      <c r="AR43" s="4"/>
    </row>
    <row r="44" spans="1:44" ht="15.75" thickBot="1" x14ac:dyDescent="0.3">
      <c r="A44" s="8" t="s">
        <v>0</v>
      </c>
      <c r="B44" s="41">
        <f>B43+C43</f>
        <v>173848088.99999997</v>
      </c>
      <c r="C44" s="42"/>
      <c r="D44" s="41">
        <f>D43+E43</f>
        <v>9472066</v>
      </c>
      <c r="E44" s="42"/>
      <c r="F44" s="41">
        <f>F43+G43</f>
        <v>6200440</v>
      </c>
      <c r="G44" s="42"/>
      <c r="H44" s="41">
        <f>H43+I43</f>
        <v>23708723</v>
      </c>
      <c r="I44" s="42"/>
      <c r="J44" s="41">
        <f>J43+K43</f>
        <v>0</v>
      </c>
      <c r="K44" s="42"/>
      <c r="L44" s="5"/>
      <c r="M44" s="2"/>
      <c r="N44" s="1">
        <f>B44+D44+F44+H44+J44</f>
        <v>213229317.99999997</v>
      </c>
      <c r="P44" s="8" t="s">
        <v>0</v>
      </c>
      <c r="Q44" s="41">
        <f>Q43+R43</f>
        <v>43879</v>
      </c>
      <c r="R44" s="42"/>
      <c r="S44" s="41">
        <f>S43+T43</f>
        <v>2657</v>
      </c>
      <c r="T44" s="42"/>
      <c r="U44" s="41">
        <f>U43+V43</f>
        <v>1659</v>
      </c>
      <c r="V44" s="42"/>
      <c r="W44" s="41">
        <f>W43+X43</f>
        <v>15309</v>
      </c>
      <c r="X44" s="42"/>
      <c r="Y44" s="41">
        <f>Y43+Z43</f>
        <v>6829</v>
      </c>
      <c r="Z44" s="42"/>
      <c r="AA44" s="5"/>
      <c r="AB44" s="2"/>
      <c r="AC44" s="1">
        <f>Q44+S44+U44+W44+Y44</f>
        <v>70333</v>
      </c>
      <c r="AE44" s="8" t="s">
        <v>0</v>
      </c>
      <c r="AF44" s="22">
        <f>IFERROR(B44/Q44,"N.A.")</f>
        <v>3961.9883999179556</v>
      </c>
      <c r="AG44" s="23"/>
      <c r="AH44" s="22">
        <f>IFERROR(D44/S44,"N.A.")</f>
        <v>3564.9476853594279</v>
      </c>
      <c r="AI44" s="23"/>
      <c r="AJ44" s="22">
        <f>IFERROR(F44/U44,"N.A.")</f>
        <v>3737.4562989752862</v>
      </c>
      <c r="AK44" s="23"/>
      <c r="AL44" s="22">
        <f>IFERROR(H44/W44,"N.A.")</f>
        <v>1548.6787510614672</v>
      </c>
      <c r="AM44" s="23"/>
      <c r="AN44" s="22">
        <f>IFERROR(J44/Y44,"N.A.")</f>
        <v>0</v>
      </c>
      <c r="AO44" s="23"/>
      <c r="AP44" s="5"/>
      <c r="AQ44" s="2"/>
      <c r="AR44" s="4">
        <f>IFERROR(N44/AC44, "N.A.")</f>
        <v>3031.7108327527612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customWidth="1"/>
    <col min="17" max="17" width="20.42578125" bestFit="1" customWidth="1"/>
    <col min="18" max="19" width="23.85546875" bestFit="1" customWidth="1"/>
    <col min="20" max="21" width="14.42578125" bestFit="1" customWidth="1"/>
    <col min="24" max="24" width="16.42578125" bestFit="1" customWidth="1"/>
    <col min="26" max="26" width="11.85546875" bestFit="1" customWidth="1"/>
    <col min="30" max="30" width="16.85546875" customWidth="1"/>
    <col min="31" max="31" width="31.42578125" customWidth="1"/>
    <col min="32" max="32" width="20.42578125" bestFit="1" customWidth="1"/>
    <col min="33" max="34" width="23.85546875" bestFit="1" customWidth="1"/>
    <col min="35" max="36" width="14.42578125" bestFit="1" customWidth="1"/>
    <col min="39" max="39" width="16.42578125" bestFit="1" customWidth="1"/>
    <col min="41" max="41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38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x14ac:dyDescent="0.25">
      <c r="A9" s="10"/>
      <c r="B9" s="11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120664099.00000001</v>
      </c>
      <c r="C15" s="4"/>
      <c r="D15" s="4">
        <v>44188014.999999985</v>
      </c>
      <c r="E15" s="4"/>
      <c r="F15" s="4">
        <v>44336211.000000007</v>
      </c>
      <c r="G15" s="4"/>
      <c r="H15" s="4">
        <v>116928388.00000006</v>
      </c>
      <c r="I15" s="4"/>
      <c r="J15" s="4">
        <v>0</v>
      </c>
      <c r="K15" s="4"/>
      <c r="L15" s="3">
        <f t="shared" ref="L15:M18" si="0">B15+D15+F15+H15+J15</f>
        <v>326116713.00000006</v>
      </c>
      <c r="M15" s="3">
        <f t="shared" si="0"/>
        <v>0</v>
      </c>
      <c r="N15" s="4">
        <f>L15+M15</f>
        <v>326116713.00000006</v>
      </c>
      <c r="P15" s="6" t="s">
        <v>12</v>
      </c>
      <c r="Q15" s="4">
        <v>22727</v>
      </c>
      <c r="R15" s="4">
        <v>0</v>
      </c>
      <c r="S15" s="4">
        <v>8420</v>
      </c>
      <c r="T15" s="4">
        <v>0</v>
      </c>
      <c r="U15" s="4">
        <v>6236</v>
      </c>
      <c r="V15" s="4">
        <v>0</v>
      </c>
      <c r="W15" s="4">
        <v>29762</v>
      </c>
      <c r="X15" s="4">
        <v>0</v>
      </c>
      <c r="Y15" s="4">
        <v>4334</v>
      </c>
      <c r="Z15" s="4">
        <v>0</v>
      </c>
      <c r="AA15" s="3">
        <f t="shared" ref="AA15:AB19" si="1">Q15+S15+U15+W15+Y15</f>
        <v>71479</v>
      </c>
      <c r="AB15" s="3">
        <f t="shared" si="1"/>
        <v>0</v>
      </c>
      <c r="AC15" s="4">
        <f>AA15+AB15</f>
        <v>71479</v>
      </c>
      <c r="AE15" s="6" t="s">
        <v>12</v>
      </c>
      <c r="AF15" s="4">
        <f t="shared" ref="AF15:AR18" si="2">IFERROR(B15/Q15, "N.A.")</f>
        <v>5309.2840674088093</v>
      </c>
      <c r="AG15" s="4" t="str">
        <f t="shared" si="2"/>
        <v>N.A.</v>
      </c>
      <c r="AH15" s="4">
        <f t="shared" si="2"/>
        <v>5247.982779097385</v>
      </c>
      <c r="AI15" s="4" t="str">
        <f t="shared" si="2"/>
        <v>N.A.</v>
      </c>
      <c r="AJ15" s="4">
        <f t="shared" si="2"/>
        <v>7109.7195317511241</v>
      </c>
      <c r="AK15" s="4" t="str">
        <f t="shared" si="2"/>
        <v>N.A.</v>
      </c>
      <c r="AL15" s="4">
        <f t="shared" si="2"/>
        <v>3928.781264699955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4562.4129184795547</v>
      </c>
      <c r="AQ15" s="4" t="str">
        <f t="shared" si="2"/>
        <v>N.A.</v>
      </c>
      <c r="AR15" s="4">
        <f t="shared" si="2"/>
        <v>4562.4129184795547</v>
      </c>
    </row>
    <row r="16" spans="1:44" ht="15.75" customHeight="1" thickBot="1" x14ac:dyDescent="0.3">
      <c r="A16" s="6" t="s">
        <v>13</v>
      </c>
      <c r="B16" s="4">
        <v>26790598.000000007</v>
      </c>
      <c r="C16" s="4">
        <v>3259419.9999999995</v>
      </c>
      <c r="D16" s="4">
        <v>235296</v>
      </c>
      <c r="E16" s="4"/>
      <c r="F16" s="4"/>
      <c r="G16" s="4"/>
      <c r="H16" s="4"/>
      <c r="I16" s="4"/>
      <c r="J16" s="4"/>
      <c r="K16" s="4"/>
      <c r="L16" s="3">
        <f t="shared" si="0"/>
        <v>27025894.000000007</v>
      </c>
      <c r="M16" s="3">
        <f t="shared" si="0"/>
        <v>3259419.9999999995</v>
      </c>
      <c r="N16" s="4">
        <f>L16+M16</f>
        <v>30285314.000000007</v>
      </c>
      <c r="P16" s="6" t="s">
        <v>13</v>
      </c>
      <c r="Q16" s="4">
        <v>9936</v>
      </c>
      <c r="R16" s="4">
        <v>930</v>
      </c>
      <c r="S16" s="4">
        <v>114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10050</v>
      </c>
      <c r="AB16" s="3">
        <f t="shared" si="1"/>
        <v>930</v>
      </c>
      <c r="AC16" s="4">
        <f>AA16+AB16</f>
        <v>10980</v>
      </c>
      <c r="AE16" s="6" t="s">
        <v>13</v>
      </c>
      <c r="AF16" s="4">
        <f t="shared" si="2"/>
        <v>2696.316223832529</v>
      </c>
      <c r="AG16" s="4">
        <f t="shared" si="2"/>
        <v>3504.7526881720423</v>
      </c>
      <c r="AH16" s="4">
        <f t="shared" si="2"/>
        <v>2064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2689.1436815920406</v>
      </c>
      <c r="AQ16" s="4">
        <f t="shared" si="2"/>
        <v>3504.7526881720423</v>
      </c>
      <c r="AR16" s="4">
        <f t="shared" si="2"/>
        <v>2758.2253187613851</v>
      </c>
    </row>
    <row r="17" spans="1:44" ht="15.75" customHeight="1" thickBot="1" x14ac:dyDescent="0.3">
      <c r="A17" s="6" t="s">
        <v>14</v>
      </c>
      <c r="B17" s="4">
        <v>208478231.99999997</v>
      </c>
      <c r="C17" s="4">
        <v>969247809.00000048</v>
      </c>
      <c r="D17" s="4">
        <v>44129451.999999985</v>
      </c>
      <c r="E17" s="4">
        <v>25761500</v>
      </c>
      <c r="F17" s="4"/>
      <c r="G17" s="4">
        <v>100048616.99999997</v>
      </c>
      <c r="H17" s="4"/>
      <c r="I17" s="4">
        <v>53171429.999999985</v>
      </c>
      <c r="J17" s="4">
        <v>0</v>
      </c>
      <c r="K17" s="4"/>
      <c r="L17" s="3">
        <f t="shared" si="0"/>
        <v>252607683.99999994</v>
      </c>
      <c r="M17" s="3">
        <f t="shared" si="0"/>
        <v>1148229356.0000005</v>
      </c>
      <c r="N17" s="4">
        <f>L17+M17</f>
        <v>1400837040.0000005</v>
      </c>
      <c r="P17" s="6" t="s">
        <v>14</v>
      </c>
      <c r="Q17" s="4">
        <v>40875</v>
      </c>
      <c r="R17" s="4">
        <v>159392</v>
      </c>
      <c r="S17" s="4">
        <v>8985</v>
      </c>
      <c r="T17" s="4">
        <v>3236</v>
      </c>
      <c r="U17" s="4">
        <v>0</v>
      </c>
      <c r="V17" s="4">
        <v>10424</v>
      </c>
      <c r="W17" s="4">
        <v>0</v>
      </c>
      <c r="X17" s="4">
        <v>8135</v>
      </c>
      <c r="Y17" s="4">
        <v>5666</v>
      </c>
      <c r="Z17" s="4">
        <v>0</v>
      </c>
      <c r="AA17" s="3">
        <f t="shared" si="1"/>
        <v>55526</v>
      </c>
      <c r="AB17" s="3">
        <f t="shared" si="1"/>
        <v>181187</v>
      </c>
      <c r="AC17" s="4">
        <f>AA17+AB17</f>
        <v>236713</v>
      </c>
      <c r="AE17" s="6" t="s">
        <v>14</v>
      </c>
      <c r="AF17" s="4">
        <f t="shared" si="2"/>
        <v>5100.3848807339446</v>
      </c>
      <c r="AG17" s="4">
        <f t="shared" si="2"/>
        <v>6080.9062500000027</v>
      </c>
      <c r="AH17" s="4">
        <f t="shared" si="2"/>
        <v>4911.4582081246508</v>
      </c>
      <c r="AI17" s="4">
        <f t="shared" si="2"/>
        <v>7960.908529048208</v>
      </c>
      <c r="AJ17" s="4" t="str">
        <f t="shared" si="2"/>
        <v>N.A.</v>
      </c>
      <c r="AK17" s="4">
        <f t="shared" si="2"/>
        <v>9597.910303146582</v>
      </c>
      <c r="AL17" s="4" t="str">
        <f t="shared" si="2"/>
        <v>N.A.</v>
      </c>
      <c r="AM17" s="4">
        <f t="shared" si="2"/>
        <v>6536.1315304240916</v>
      </c>
      <c r="AN17" s="4">
        <f t="shared" si="2"/>
        <v>0</v>
      </c>
      <c r="AO17" s="4" t="str">
        <f t="shared" si="2"/>
        <v>N.A.</v>
      </c>
      <c r="AP17" s="4">
        <f t="shared" si="2"/>
        <v>4549.358570759643</v>
      </c>
      <c r="AQ17" s="4">
        <f t="shared" si="2"/>
        <v>6337.2612604657097</v>
      </c>
      <c r="AR17" s="4">
        <f t="shared" si="2"/>
        <v>5917.8711773328905</v>
      </c>
    </row>
    <row r="18" spans="1:44" ht="15.75" customHeight="1" thickBot="1" x14ac:dyDescent="0.3">
      <c r="A18" s="6" t="s">
        <v>15</v>
      </c>
      <c r="B18" s="4">
        <v>1593460</v>
      </c>
      <c r="C18" s="4">
        <v>445000</v>
      </c>
      <c r="D18" s="4"/>
      <c r="E18" s="4"/>
      <c r="F18" s="4"/>
      <c r="G18" s="4">
        <v>812700</v>
      </c>
      <c r="H18" s="4">
        <v>812700</v>
      </c>
      <c r="I18" s="4"/>
      <c r="J18" s="4"/>
      <c r="K18" s="4"/>
      <c r="L18" s="3">
        <f t="shared" si="0"/>
        <v>2406160</v>
      </c>
      <c r="M18" s="3">
        <f t="shared" si="0"/>
        <v>1257700</v>
      </c>
      <c r="N18" s="4">
        <f>L18+M18</f>
        <v>3663860</v>
      </c>
      <c r="P18" s="6" t="s">
        <v>15</v>
      </c>
      <c r="Q18" s="4">
        <v>358</v>
      </c>
      <c r="R18" s="4">
        <v>89</v>
      </c>
      <c r="S18" s="4">
        <v>0</v>
      </c>
      <c r="T18" s="4">
        <v>0</v>
      </c>
      <c r="U18" s="4">
        <v>0</v>
      </c>
      <c r="V18" s="4">
        <v>63</v>
      </c>
      <c r="W18" s="4">
        <v>217</v>
      </c>
      <c r="X18" s="4">
        <v>0</v>
      </c>
      <c r="Y18" s="4">
        <v>0</v>
      </c>
      <c r="Z18" s="4">
        <v>0</v>
      </c>
      <c r="AA18" s="3">
        <f t="shared" si="1"/>
        <v>575</v>
      </c>
      <c r="AB18" s="3">
        <f t="shared" si="1"/>
        <v>152</v>
      </c>
      <c r="AC18" s="4">
        <f>AA18+AB18</f>
        <v>727</v>
      </c>
      <c r="AE18" s="6" t="s">
        <v>15</v>
      </c>
      <c r="AF18" s="4">
        <f t="shared" si="2"/>
        <v>4451.0055865921786</v>
      </c>
      <c r="AG18" s="4">
        <f t="shared" si="2"/>
        <v>5000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12900</v>
      </c>
      <c r="AL18" s="4">
        <f t="shared" si="2"/>
        <v>3745.1612903225805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4184.6260869565222</v>
      </c>
      <c r="AQ18" s="4">
        <f t="shared" si="2"/>
        <v>8274.3421052631584</v>
      </c>
      <c r="AR18" s="4">
        <f t="shared" si="2"/>
        <v>5039.6973865199452</v>
      </c>
    </row>
    <row r="19" spans="1:44" ht="15.75" customHeight="1" thickBot="1" x14ac:dyDescent="0.3">
      <c r="A19" s="7" t="s">
        <v>16</v>
      </c>
      <c r="B19" s="4">
        <v>357526389.0000003</v>
      </c>
      <c r="C19" s="4">
        <v>972952229</v>
      </c>
      <c r="D19" s="4">
        <v>88552763</v>
      </c>
      <c r="E19" s="4">
        <v>25761500</v>
      </c>
      <c r="F19" s="4">
        <v>44336211.000000007</v>
      </c>
      <c r="G19" s="4">
        <v>100861316.99999999</v>
      </c>
      <c r="H19" s="4">
        <v>117741087.99999993</v>
      </c>
      <c r="I19" s="4">
        <v>53171429.999999985</v>
      </c>
      <c r="J19" s="4">
        <v>0</v>
      </c>
      <c r="K19" s="4"/>
      <c r="L19" s="3">
        <f t="shared" ref="L19:M19" si="3">SUM(L15:L18)</f>
        <v>608156451</v>
      </c>
      <c r="M19" s="3">
        <f t="shared" si="3"/>
        <v>1152746476.0000005</v>
      </c>
      <c r="N19" s="4"/>
      <c r="P19" s="7" t="s">
        <v>16</v>
      </c>
      <c r="Q19" s="4">
        <v>73896</v>
      </c>
      <c r="R19" s="4">
        <v>160411</v>
      </c>
      <c r="S19" s="4">
        <v>17519</v>
      </c>
      <c r="T19" s="4">
        <v>3236</v>
      </c>
      <c r="U19" s="4">
        <v>6236</v>
      </c>
      <c r="V19" s="4">
        <v>10487</v>
      </c>
      <c r="W19" s="4">
        <v>29979</v>
      </c>
      <c r="X19" s="4">
        <v>8135</v>
      </c>
      <c r="Y19" s="4">
        <v>10000</v>
      </c>
      <c r="Z19" s="4">
        <v>0</v>
      </c>
      <c r="AA19" s="3">
        <f t="shared" si="1"/>
        <v>137630</v>
      </c>
      <c r="AB19" s="3">
        <f t="shared" si="1"/>
        <v>182269</v>
      </c>
      <c r="AC19" s="4"/>
      <c r="AE19" s="7" t="s">
        <v>16</v>
      </c>
      <c r="AF19" s="4">
        <f t="shared" ref="AF19:AQ19" si="4">IFERROR(B19/Q19, "N.A.")</f>
        <v>4838.2373741474548</v>
      </c>
      <c r="AG19" s="4">
        <f t="shared" si="4"/>
        <v>6065.3710094694252</v>
      </c>
      <c r="AH19" s="4">
        <f t="shared" si="4"/>
        <v>5054.6699583309546</v>
      </c>
      <c r="AI19" s="4">
        <f t="shared" si="4"/>
        <v>7960.908529048208</v>
      </c>
      <c r="AJ19" s="4">
        <f t="shared" si="4"/>
        <v>7109.7195317511241</v>
      </c>
      <c r="AK19" s="4">
        <f t="shared" si="4"/>
        <v>9617.7474015447679</v>
      </c>
      <c r="AL19" s="4">
        <f t="shared" si="4"/>
        <v>3927.4521498382178</v>
      </c>
      <c r="AM19" s="4">
        <f t="shared" si="4"/>
        <v>6536.1315304240916</v>
      </c>
      <c r="AN19" s="4">
        <f t="shared" si="4"/>
        <v>0</v>
      </c>
      <c r="AO19" s="4" t="str">
        <f t="shared" si="4"/>
        <v>N.A.</v>
      </c>
      <c r="AP19" s="4">
        <f t="shared" si="4"/>
        <v>4418.7782532878009</v>
      </c>
      <c r="AQ19" s="4">
        <f t="shared" si="4"/>
        <v>6324.4242081758302</v>
      </c>
      <c r="AR19" s="4"/>
    </row>
    <row r="20" spans="1:44" ht="15.75" thickBot="1" x14ac:dyDescent="0.3">
      <c r="A20" s="8" t="s">
        <v>0</v>
      </c>
      <c r="B20" s="41">
        <f>B19+C19</f>
        <v>1330478618.0000002</v>
      </c>
      <c r="C20" s="42"/>
      <c r="D20" s="41">
        <f>D19+E19</f>
        <v>114314263</v>
      </c>
      <c r="E20" s="42"/>
      <c r="F20" s="41">
        <f>F19+G19</f>
        <v>145197528</v>
      </c>
      <c r="G20" s="42"/>
      <c r="H20" s="41">
        <f>H19+I19</f>
        <v>170912517.99999991</v>
      </c>
      <c r="I20" s="42"/>
      <c r="J20" s="41">
        <f>J19+K19</f>
        <v>0</v>
      </c>
      <c r="K20" s="42"/>
      <c r="L20" s="5"/>
      <c r="M20" s="2"/>
      <c r="N20" s="1">
        <f>B20+D20+F20+H20+J20</f>
        <v>1760902927.0000002</v>
      </c>
      <c r="P20" s="8" t="s">
        <v>0</v>
      </c>
      <c r="Q20" s="41">
        <f>Q19+R19</f>
        <v>234307</v>
      </c>
      <c r="R20" s="42"/>
      <c r="S20" s="41">
        <f>S19+T19</f>
        <v>20755</v>
      </c>
      <c r="T20" s="42"/>
      <c r="U20" s="41">
        <f>U19+V19</f>
        <v>16723</v>
      </c>
      <c r="V20" s="42"/>
      <c r="W20" s="41">
        <f>W19+X19</f>
        <v>38114</v>
      </c>
      <c r="X20" s="42"/>
      <c r="Y20" s="41">
        <f>Y19+Z19</f>
        <v>10000</v>
      </c>
      <c r="Z20" s="42"/>
      <c r="AA20" s="5"/>
      <c r="AB20" s="2"/>
      <c r="AC20" s="1">
        <f>Q20+S20+U20+W20+Y20</f>
        <v>319899</v>
      </c>
      <c r="AE20" s="8" t="s">
        <v>0</v>
      </c>
      <c r="AF20" s="22">
        <f>IFERROR(B20/Q20,"N.A.")</f>
        <v>5678.356250560164</v>
      </c>
      <c r="AG20" s="23"/>
      <c r="AH20" s="22">
        <f>IFERROR(D20/S20,"N.A.")</f>
        <v>5507.793929173693</v>
      </c>
      <c r="AI20" s="23"/>
      <c r="AJ20" s="22">
        <f>IFERROR(F20/U20,"N.A.")</f>
        <v>8682.5048137295944</v>
      </c>
      <c r="AK20" s="23"/>
      <c r="AL20" s="22">
        <f>IFERROR(H20/W20,"N.A.")</f>
        <v>4484.2451067849061</v>
      </c>
      <c r="AM20" s="23"/>
      <c r="AN20" s="22">
        <f>IFERROR(J20/Y20,"N.A.")</f>
        <v>0</v>
      </c>
      <c r="AO20" s="23"/>
      <c r="AP20" s="5"/>
      <c r="AQ20" s="2"/>
      <c r="AR20" s="4">
        <f>IFERROR(N20/AC20, "N.A.")</f>
        <v>5504.559023316735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107004539.99999993</v>
      </c>
      <c r="C27" s="4"/>
      <c r="D27" s="4">
        <v>42422615.000000015</v>
      </c>
      <c r="E27" s="4"/>
      <c r="F27" s="4">
        <v>37991426.000000007</v>
      </c>
      <c r="G27" s="4"/>
      <c r="H27" s="4">
        <v>70845044</v>
      </c>
      <c r="I27" s="4"/>
      <c r="J27" s="4">
        <v>0</v>
      </c>
      <c r="K27" s="4"/>
      <c r="L27" s="3">
        <f t="shared" ref="L27:M31" si="5">B27+D27+F27+H27+J27</f>
        <v>258263624.99999994</v>
      </c>
      <c r="M27" s="3">
        <f t="shared" si="5"/>
        <v>0</v>
      </c>
      <c r="N27" s="4">
        <f>L27+M27</f>
        <v>258263624.99999994</v>
      </c>
      <c r="P27" s="6" t="s">
        <v>12</v>
      </c>
      <c r="Q27" s="4">
        <v>18722</v>
      </c>
      <c r="R27" s="4">
        <v>0</v>
      </c>
      <c r="S27" s="4">
        <v>7661</v>
      </c>
      <c r="T27" s="4">
        <v>0</v>
      </c>
      <c r="U27" s="4">
        <v>5072</v>
      </c>
      <c r="V27" s="4">
        <v>0</v>
      </c>
      <c r="W27" s="4">
        <v>12841</v>
      </c>
      <c r="X27" s="4">
        <v>0</v>
      </c>
      <c r="Y27" s="4">
        <v>1302</v>
      </c>
      <c r="Z27" s="4">
        <v>0</v>
      </c>
      <c r="AA27" s="3">
        <f t="shared" ref="AA27:AB31" si="6">Q27+S27+U27+W27+Y27</f>
        <v>45598</v>
      </c>
      <c r="AB27" s="3">
        <f t="shared" si="6"/>
        <v>0</v>
      </c>
      <c r="AC27" s="4">
        <f>AA27+AB27</f>
        <v>45598</v>
      </c>
      <c r="AE27" s="6" t="s">
        <v>12</v>
      </c>
      <c r="AF27" s="4">
        <f t="shared" ref="AF27:AR30" si="7">IFERROR(B27/Q27, "N.A.")</f>
        <v>5715.4438628351636</v>
      </c>
      <c r="AG27" s="4" t="str">
        <f t="shared" si="7"/>
        <v>N.A.</v>
      </c>
      <c r="AH27" s="4">
        <f t="shared" si="7"/>
        <v>5537.4774833572665</v>
      </c>
      <c r="AI27" s="4" t="str">
        <f t="shared" si="7"/>
        <v>N.A.</v>
      </c>
      <c r="AJ27" s="4">
        <f t="shared" si="7"/>
        <v>7490.4231072555222</v>
      </c>
      <c r="AK27" s="4" t="str">
        <f t="shared" si="7"/>
        <v>N.A.</v>
      </c>
      <c r="AL27" s="4">
        <f t="shared" si="7"/>
        <v>5517.0971108169142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5663.9244045791465</v>
      </c>
      <c r="AQ27" s="4" t="str">
        <f t="shared" si="7"/>
        <v>N.A.</v>
      </c>
      <c r="AR27" s="4">
        <f t="shared" si="7"/>
        <v>5663.9244045791465</v>
      </c>
    </row>
    <row r="28" spans="1:44" ht="15.75" customHeight="1" thickBot="1" x14ac:dyDescent="0.3">
      <c r="A28" s="6" t="s">
        <v>13</v>
      </c>
      <c r="B28" s="4">
        <v>2060220</v>
      </c>
      <c r="C28" s="4">
        <v>1101600</v>
      </c>
      <c r="D28" s="4"/>
      <c r="E28" s="4"/>
      <c r="F28" s="4"/>
      <c r="G28" s="4"/>
      <c r="H28" s="4"/>
      <c r="I28" s="4"/>
      <c r="J28" s="4"/>
      <c r="K28" s="4"/>
      <c r="L28" s="3">
        <f t="shared" si="5"/>
        <v>2060220</v>
      </c>
      <c r="M28" s="3">
        <f t="shared" si="5"/>
        <v>1101600</v>
      </c>
      <c r="N28" s="4">
        <f>L28+M28</f>
        <v>3161820</v>
      </c>
      <c r="P28" s="6" t="s">
        <v>13</v>
      </c>
      <c r="Q28" s="4">
        <v>408</v>
      </c>
      <c r="R28" s="4">
        <v>326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408</v>
      </c>
      <c r="AB28" s="3">
        <f t="shared" si="6"/>
        <v>326</v>
      </c>
      <c r="AC28" s="4">
        <f>AA28+AB28</f>
        <v>734</v>
      </c>
      <c r="AE28" s="6" t="s">
        <v>13</v>
      </c>
      <c r="AF28" s="4">
        <f t="shared" si="7"/>
        <v>5049.5588235294117</v>
      </c>
      <c r="AG28" s="4">
        <f t="shared" si="7"/>
        <v>3379.1411042944787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5049.5588235294117</v>
      </c>
      <c r="AQ28" s="4">
        <f t="shared" si="7"/>
        <v>3379.1411042944787</v>
      </c>
      <c r="AR28" s="4">
        <f t="shared" si="7"/>
        <v>4307.6566757493192</v>
      </c>
    </row>
    <row r="29" spans="1:44" ht="15.75" customHeight="1" thickBot="1" x14ac:dyDescent="0.3">
      <c r="A29" s="6" t="s">
        <v>14</v>
      </c>
      <c r="B29" s="4">
        <v>146209294.99999991</v>
      </c>
      <c r="C29" s="4">
        <v>636369943.0000006</v>
      </c>
      <c r="D29" s="4">
        <v>38956710</v>
      </c>
      <c r="E29" s="4">
        <v>18255900</v>
      </c>
      <c r="F29" s="4"/>
      <c r="G29" s="4">
        <v>83701629.999999985</v>
      </c>
      <c r="H29" s="4"/>
      <c r="I29" s="4">
        <v>41142529.999999993</v>
      </c>
      <c r="J29" s="4">
        <v>0</v>
      </c>
      <c r="K29" s="4"/>
      <c r="L29" s="3">
        <f t="shared" si="5"/>
        <v>185166004.99999991</v>
      </c>
      <c r="M29" s="3">
        <f t="shared" si="5"/>
        <v>779470003.0000006</v>
      </c>
      <c r="N29" s="4">
        <f>L29+M29</f>
        <v>964636008.00000048</v>
      </c>
      <c r="P29" s="6" t="s">
        <v>14</v>
      </c>
      <c r="Q29" s="4">
        <v>26281</v>
      </c>
      <c r="R29" s="4">
        <v>99755</v>
      </c>
      <c r="S29" s="4">
        <v>6310</v>
      </c>
      <c r="T29" s="4">
        <v>1900</v>
      </c>
      <c r="U29" s="4">
        <v>0</v>
      </c>
      <c r="V29" s="4">
        <v>8113</v>
      </c>
      <c r="W29" s="4">
        <v>0</v>
      </c>
      <c r="X29" s="4">
        <v>5337</v>
      </c>
      <c r="Y29" s="4">
        <v>1413</v>
      </c>
      <c r="Z29" s="4">
        <v>0</v>
      </c>
      <c r="AA29" s="3">
        <f t="shared" si="6"/>
        <v>34004</v>
      </c>
      <c r="AB29" s="3">
        <f t="shared" si="6"/>
        <v>115105</v>
      </c>
      <c r="AC29" s="4">
        <f>AA29+AB29</f>
        <v>149109</v>
      </c>
      <c r="AE29" s="6" t="s">
        <v>14</v>
      </c>
      <c r="AF29" s="4">
        <f t="shared" si="7"/>
        <v>5563.3079030478257</v>
      </c>
      <c r="AG29" s="4">
        <f t="shared" si="7"/>
        <v>6379.3287855245408</v>
      </c>
      <c r="AH29" s="4">
        <f t="shared" si="7"/>
        <v>6173.8050713153725</v>
      </c>
      <c r="AI29" s="4">
        <f t="shared" si="7"/>
        <v>9608.3684210526317</v>
      </c>
      <c r="AJ29" s="4" t="str">
        <f t="shared" si="7"/>
        <v>N.A.</v>
      </c>
      <c r="AK29" s="4">
        <f t="shared" si="7"/>
        <v>10316.976457537285</v>
      </c>
      <c r="AL29" s="4" t="str">
        <f t="shared" si="7"/>
        <v>N.A.</v>
      </c>
      <c r="AM29" s="4">
        <f t="shared" si="7"/>
        <v>7708.9244894135272</v>
      </c>
      <c r="AN29" s="4">
        <f t="shared" si="7"/>
        <v>0</v>
      </c>
      <c r="AO29" s="4" t="str">
        <f t="shared" si="7"/>
        <v>N.A.</v>
      </c>
      <c r="AP29" s="4">
        <f t="shared" si="7"/>
        <v>5445.4183331372751</v>
      </c>
      <c r="AQ29" s="4">
        <f t="shared" si="7"/>
        <v>6771.8170626819046</v>
      </c>
      <c r="AR29" s="4">
        <f t="shared" si="7"/>
        <v>6469.3345673299427</v>
      </c>
    </row>
    <row r="30" spans="1:44" ht="15.75" customHeight="1" thickBot="1" x14ac:dyDescent="0.3">
      <c r="A30" s="6" t="s">
        <v>15</v>
      </c>
      <c r="B30" s="4">
        <v>1113580</v>
      </c>
      <c r="C30" s="4">
        <v>445000</v>
      </c>
      <c r="D30" s="4"/>
      <c r="E30" s="4"/>
      <c r="F30" s="4"/>
      <c r="G30" s="4">
        <v>812700</v>
      </c>
      <c r="H30" s="4">
        <v>812700</v>
      </c>
      <c r="I30" s="4"/>
      <c r="J30" s="4"/>
      <c r="K30" s="4"/>
      <c r="L30" s="3">
        <f t="shared" si="5"/>
        <v>1926280</v>
      </c>
      <c r="M30" s="3">
        <f t="shared" si="5"/>
        <v>1257700</v>
      </c>
      <c r="N30" s="4">
        <f>L30+M30</f>
        <v>3183980</v>
      </c>
      <c r="P30" s="6" t="s">
        <v>15</v>
      </c>
      <c r="Q30" s="4">
        <v>234</v>
      </c>
      <c r="R30" s="4">
        <v>89</v>
      </c>
      <c r="S30" s="4">
        <v>0</v>
      </c>
      <c r="T30" s="4">
        <v>0</v>
      </c>
      <c r="U30" s="4">
        <v>0</v>
      </c>
      <c r="V30" s="4">
        <v>63</v>
      </c>
      <c r="W30" s="4">
        <v>217</v>
      </c>
      <c r="X30" s="4">
        <v>0</v>
      </c>
      <c r="Y30" s="4">
        <v>0</v>
      </c>
      <c r="Z30" s="4">
        <v>0</v>
      </c>
      <c r="AA30" s="3">
        <f t="shared" si="6"/>
        <v>451</v>
      </c>
      <c r="AB30" s="3">
        <f t="shared" si="6"/>
        <v>152</v>
      </c>
      <c r="AC30" s="4">
        <f>AA30+AB30</f>
        <v>603</v>
      </c>
      <c r="AE30" s="6" t="s">
        <v>15</v>
      </c>
      <c r="AF30" s="4">
        <f t="shared" si="7"/>
        <v>4758.8888888888887</v>
      </c>
      <c r="AG30" s="4">
        <f t="shared" si="7"/>
        <v>5000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>
        <f t="shared" si="7"/>
        <v>12900</v>
      </c>
      <c r="AL30" s="4">
        <f t="shared" si="7"/>
        <v>3745.1612903225805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4271.130820399113</v>
      </c>
      <c r="AQ30" s="4">
        <f t="shared" si="7"/>
        <v>8274.3421052631584</v>
      </c>
      <c r="AR30" s="4">
        <f t="shared" si="7"/>
        <v>5280.2321724709782</v>
      </c>
    </row>
    <row r="31" spans="1:44" ht="15.75" customHeight="1" thickBot="1" x14ac:dyDescent="0.3">
      <c r="A31" s="7" t="s">
        <v>16</v>
      </c>
      <c r="B31" s="4">
        <v>256387635</v>
      </c>
      <c r="C31" s="4">
        <v>637916543.00000036</v>
      </c>
      <c r="D31" s="4">
        <v>81379325.000000015</v>
      </c>
      <c r="E31" s="4">
        <v>18255900</v>
      </c>
      <c r="F31" s="4">
        <v>37991426.000000007</v>
      </c>
      <c r="G31" s="4">
        <v>84514330.000000015</v>
      </c>
      <c r="H31" s="4">
        <v>71657744.000000015</v>
      </c>
      <c r="I31" s="4">
        <v>41142529.999999993</v>
      </c>
      <c r="J31" s="4">
        <v>0</v>
      </c>
      <c r="K31" s="4"/>
      <c r="L31" s="3">
        <f t="shared" si="5"/>
        <v>447416130</v>
      </c>
      <c r="M31" s="3">
        <f t="shared" si="5"/>
        <v>781829303.00000036</v>
      </c>
      <c r="N31" s="4"/>
      <c r="P31" s="7" t="s">
        <v>16</v>
      </c>
      <c r="Q31" s="4">
        <v>45645</v>
      </c>
      <c r="R31" s="4">
        <v>100170</v>
      </c>
      <c r="S31" s="4">
        <v>13971</v>
      </c>
      <c r="T31" s="4">
        <v>1900</v>
      </c>
      <c r="U31" s="4">
        <v>5072</v>
      </c>
      <c r="V31" s="4">
        <v>8176</v>
      </c>
      <c r="W31" s="4">
        <v>13058</v>
      </c>
      <c r="X31" s="4">
        <v>5337</v>
      </c>
      <c r="Y31" s="4">
        <v>2715</v>
      </c>
      <c r="Z31" s="4">
        <v>0</v>
      </c>
      <c r="AA31" s="3">
        <f t="shared" si="6"/>
        <v>80461</v>
      </c>
      <c r="AB31" s="3">
        <f t="shared" si="6"/>
        <v>115583</v>
      </c>
      <c r="AC31" s="4"/>
      <c r="AE31" s="7" t="s">
        <v>16</v>
      </c>
      <c r="AF31" s="4">
        <f t="shared" ref="AF31:AQ31" si="8">IFERROR(B31/Q31, "N.A.")</f>
        <v>5616.9927702924742</v>
      </c>
      <c r="AG31" s="4">
        <f t="shared" si="8"/>
        <v>6368.3392532694452</v>
      </c>
      <c r="AH31" s="4">
        <f t="shared" si="8"/>
        <v>5824.8747405339645</v>
      </c>
      <c r="AI31" s="4">
        <f t="shared" si="8"/>
        <v>9608.3684210526317</v>
      </c>
      <c r="AJ31" s="4">
        <f t="shared" si="8"/>
        <v>7490.4231072555222</v>
      </c>
      <c r="AK31" s="4">
        <f t="shared" si="8"/>
        <v>10336.879892367908</v>
      </c>
      <c r="AL31" s="4">
        <f t="shared" si="8"/>
        <v>5487.6507887884836</v>
      </c>
      <c r="AM31" s="4">
        <f t="shared" si="8"/>
        <v>7708.9244894135272</v>
      </c>
      <c r="AN31" s="4">
        <f t="shared" si="8"/>
        <v>0</v>
      </c>
      <c r="AO31" s="4" t="str">
        <f t="shared" si="8"/>
        <v>N.A.</v>
      </c>
      <c r="AP31" s="4">
        <f t="shared" si="8"/>
        <v>5560.6583313655065</v>
      </c>
      <c r="AQ31" s="4">
        <f t="shared" si="8"/>
        <v>6764.2240035299337</v>
      </c>
      <c r="AR31" s="4"/>
    </row>
    <row r="32" spans="1:44" ht="15.75" thickBot="1" x14ac:dyDescent="0.3">
      <c r="A32" s="8" t="s">
        <v>0</v>
      </c>
      <c r="B32" s="41">
        <f>B31+C31</f>
        <v>894304178.00000036</v>
      </c>
      <c r="C32" s="42"/>
      <c r="D32" s="41">
        <f>D31+E31</f>
        <v>99635225.000000015</v>
      </c>
      <c r="E32" s="42"/>
      <c r="F32" s="41">
        <f>F31+G31</f>
        <v>122505756.00000003</v>
      </c>
      <c r="G32" s="42"/>
      <c r="H32" s="41">
        <f>H31+I31</f>
        <v>112800274</v>
      </c>
      <c r="I32" s="42"/>
      <c r="J32" s="41">
        <f>J31+K31</f>
        <v>0</v>
      </c>
      <c r="K32" s="42"/>
      <c r="L32" s="5"/>
      <c r="M32" s="2"/>
      <c r="N32" s="1">
        <f>B32+D32+F32+H32+J32</f>
        <v>1229245433.0000005</v>
      </c>
      <c r="P32" s="8" t="s">
        <v>0</v>
      </c>
      <c r="Q32" s="41">
        <f>Q31+R31</f>
        <v>145815</v>
      </c>
      <c r="R32" s="42"/>
      <c r="S32" s="41">
        <f>S31+T31</f>
        <v>15871</v>
      </c>
      <c r="T32" s="42"/>
      <c r="U32" s="41">
        <f>U31+V31</f>
        <v>13248</v>
      </c>
      <c r="V32" s="42"/>
      <c r="W32" s="41">
        <f>W31+X31</f>
        <v>18395</v>
      </c>
      <c r="X32" s="42"/>
      <c r="Y32" s="41">
        <f>Y31+Z31</f>
        <v>2715</v>
      </c>
      <c r="Z32" s="42"/>
      <c r="AA32" s="5"/>
      <c r="AB32" s="2"/>
      <c r="AC32" s="1">
        <f>Q32+S32+U32+W32+Y32</f>
        <v>196044</v>
      </c>
      <c r="AE32" s="8" t="s">
        <v>0</v>
      </c>
      <c r="AF32" s="22">
        <f>IFERROR(B32/Q32,"N.A.")</f>
        <v>6133.1425299180491</v>
      </c>
      <c r="AG32" s="23"/>
      <c r="AH32" s="22">
        <f>IFERROR(D32/S32,"N.A.")</f>
        <v>6277.8164576901272</v>
      </c>
      <c r="AI32" s="23"/>
      <c r="AJ32" s="22">
        <f>IFERROR(F32/U32,"N.A.")</f>
        <v>9247.1132246376837</v>
      </c>
      <c r="AK32" s="23"/>
      <c r="AL32" s="22">
        <f>IFERROR(H32/W32,"N.A.")</f>
        <v>6132.116009785268</v>
      </c>
      <c r="AM32" s="23"/>
      <c r="AN32" s="22">
        <f>IFERROR(J32/Y32,"N.A.")</f>
        <v>0</v>
      </c>
      <c r="AO32" s="23"/>
      <c r="AP32" s="5"/>
      <c r="AQ32" s="2"/>
      <c r="AR32" s="4">
        <f>IFERROR(N32/AC32, "N.A.")</f>
        <v>6270.2527646854815</v>
      </c>
    </row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>
        <v>13659558.999999996</v>
      </c>
      <c r="C39" s="4"/>
      <c r="D39" s="4">
        <v>1765399.9999999998</v>
      </c>
      <c r="E39" s="4"/>
      <c r="F39" s="4">
        <v>6344785.0000000009</v>
      </c>
      <c r="G39" s="4"/>
      <c r="H39" s="4">
        <v>46083344.000000022</v>
      </c>
      <c r="I39" s="4"/>
      <c r="J39" s="4">
        <v>0</v>
      </c>
      <c r="K39" s="4"/>
      <c r="L39" s="3">
        <f t="shared" ref="L39:M43" si="9">B39+D39+F39+H39+J39</f>
        <v>67853088.000000015</v>
      </c>
      <c r="M39" s="3">
        <f t="shared" si="9"/>
        <v>0</v>
      </c>
      <c r="N39" s="4">
        <f>L39+M39</f>
        <v>67853088.000000015</v>
      </c>
      <c r="P39" s="6" t="s">
        <v>12</v>
      </c>
      <c r="Q39" s="4">
        <v>4005</v>
      </c>
      <c r="R39" s="4">
        <v>0</v>
      </c>
      <c r="S39" s="4">
        <v>759</v>
      </c>
      <c r="T39" s="4">
        <v>0</v>
      </c>
      <c r="U39" s="4">
        <v>1164</v>
      </c>
      <c r="V39" s="4">
        <v>0</v>
      </c>
      <c r="W39" s="4">
        <v>16921</v>
      </c>
      <c r="X39" s="4">
        <v>0</v>
      </c>
      <c r="Y39" s="4">
        <v>3032</v>
      </c>
      <c r="Z39" s="4">
        <v>0</v>
      </c>
      <c r="AA39" s="3">
        <f t="shared" ref="AA39:AB43" si="10">Q39+S39+U39+W39+Y39</f>
        <v>25881</v>
      </c>
      <c r="AB39" s="3">
        <f t="shared" si="10"/>
        <v>0</v>
      </c>
      <c r="AC39" s="4">
        <f>AA39+AB39</f>
        <v>25881</v>
      </c>
      <c r="AE39" s="6" t="s">
        <v>12</v>
      </c>
      <c r="AF39" s="4">
        <f t="shared" ref="AF39:AR42" si="11">IFERROR(B39/Q39, "N.A.")</f>
        <v>3410.6264669163538</v>
      </c>
      <c r="AG39" s="4" t="str">
        <f t="shared" si="11"/>
        <v>N.A.</v>
      </c>
      <c r="AH39" s="4">
        <f t="shared" si="11"/>
        <v>2325.9552042160735</v>
      </c>
      <c r="AI39" s="4" t="str">
        <f t="shared" si="11"/>
        <v>N.A.</v>
      </c>
      <c r="AJ39" s="4">
        <f t="shared" si="11"/>
        <v>5450.8462199312726</v>
      </c>
      <c r="AK39" s="4" t="str">
        <f t="shared" si="11"/>
        <v>N.A.</v>
      </c>
      <c r="AL39" s="4">
        <f t="shared" si="11"/>
        <v>2723.4409313870351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2621.7336269850475</v>
      </c>
      <c r="AQ39" s="4" t="str">
        <f t="shared" si="11"/>
        <v>N.A.</v>
      </c>
      <c r="AR39" s="4">
        <f t="shared" si="11"/>
        <v>2621.7336269850475</v>
      </c>
    </row>
    <row r="40" spans="1:44" ht="15.75" customHeight="1" thickBot="1" x14ac:dyDescent="0.3">
      <c r="A40" s="6" t="s">
        <v>13</v>
      </c>
      <c r="B40" s="4">
        <v>24730377.999999993</v>
      </c>
      <c r="C40" s="4">
        <v>2157820</v>
      </c>
      <c r="D40" s="4">
        <v>235296</v>
      </c>
      <c r="E40" s="4"/>
      <c r="F40" s="4"/>
      <c r="G40" s="4"/>
      <c r="H40" s="4"/>
      <c r="I40" s="4"/>
      <c r="J40" s="4"/>
      <c r="K40" s="4"/>
      <c r="L40" s="3">
        <f t="shared" si="9"/>
        <v>24965673.999999993</v>
      </c>
      <c r="M40" s="3">
        <f t="shared" si="9"/>
        <v>2157820</v>
      </c>
      <c r="N40" s="4">
        <f>L40+M40</f>
        <v>27123493.999999993</v>
      </c>
      <c r="P40" s="6" t="s">
        <v>13</v>
      </c>
      <c r="Q40" s="4">
        <v>9528</v>
      </c>
      <c r="R40" s="4">
        <v>604</v>
      </c>
      <c r="S40" s="4">
        <v>114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9642</v>
      </c>
      <c r="AB40" s="3">
        <f t="shared" si="10"/>
        <v>604</v>
      </c>
      <c r="AC40" s="4">
        <f>AA40+AB40</f>
        <v>10246</v>
      </c>
      <c r="AE40" s="6" t="s">
        <v>13</v>
      </c>
      <c r="AF40" s="4">
        <f t="shared" si="11"/>
        <v>2595.547649034424</v>
      </c>
      <c r="AG40" s="4">
        <f t="shared" si="11"/>
        <v>3572.5496688741723</v>
      </c>
      <c r="AH40" s="4">
        <f t="shared" si="11"/>
        <v>2064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2589.2630159717892</v>
      </c>
      <c r="AQ40" s="4">
        <f t="shared" si="11"/>
        <v>3572.5496688741723</v>
      </c>
      <c r="AR40" s="4">
        <f t="shared" si="11"/>
        <v>2647.2276010150294</v>
      </c>
    </row>
    <row r="41" spans="1:44" ht="15.75" customHeight="1" thickBot="1" x14ac:dyDescent="0.3">
      <c r="A41" s="6" t="s">
        <v>14</v>
      </c>
      <c r="B41" s="4">
        <v>62268936.999999978</v>
      </c>
      <c r="C41" s="4">
        <v>332877865.99999988</v>
      </c>
      <c r="D41" s="4">
        <v>5172741.9999999991</v>
      </c>
      <c r="E41" s="4">
        <v>7505599.9999999991</v>
      </c>
      <c r="F41" s="4"/>
      <c r="G41" s="4">
        <v>16346987.000000002</v>
      </c>
      <c r="H41" s="4"/>
      <c r="I41" s="4">
        <v>12028900.000000002</v>
      </c>
      <c r="J41" s="4">
        <v>0</v>
      </c>
      <c r="K41" s="4"/>
      <c r="L41" s="3">
        <f t="shared" si="9"/>
        <v>67441678.99999997</v>
      </c>
      <c r="M41" s="3">
        <f t="shared" si="9"/>
        <v>368759352.99999988</v>
      </c>
      <c r="N41" s="4">
        <f>L41+M41</f>
        <v>436201031.99999988</v>
      </c>
      <c r="P41" s="6" t="s">
        <v>14</v>
      </c>
      <c r="Q41" s="4">
        <v>14594</v>
      </c>
      <c r="R41" s="4">
        <v>59637</v>
      </c>
      <c r="S41" s="4">
        <v>2675</v>
      </c>
      <c r="T41" s="4">
        <v>1336</v>
      </c>
      <c r="U41" s="4">
        <v>0</v>
      </c>
      <c r="V41" s="4">
        <v>2311</v>
      </c>
      <c r="W41" s="4">
        <v>0</v>
      </c>
      <c r="X41" s="4">
        <v>2798</v>
      </c>
      <c r="Y41" s="4">
        <v>4253</v>
      </c>
      <c r="Z41" s="4">
        <v>0</v>
      </c>
      <c r="AA41" s="3">
        <f t="shared" si="10"/>
        <v>21522</v>
      </c>
      <c r="AB41" s="3">
        <f t="shared" si="10"/>
        <v>66082</v>
      </c>
      <c r="AC41" s="4">
        <f>AA41+AB41</f>
        <v>87604</v>
      </c>
      <c r="AE41" s="6" t="s">
        <v>14</v>
      </c>
      <c r="AF41" s="4">
        <f t="shared" si="11"/>
        <v>4266.749143483622</v>
      </c>
      <c r="AG41" s="4">
        <f t="shared" si="11"/>
        <v>5581.7339235709351</v>
      </c>
      <c r="AH41" s="4">
        <f t="shared" si="11"/>
        <v>1933.7353271028035</v>
      </c>
      <c r="AI41" s="4">
        <f t="shared" si="11"/>
        <v>5617.9640718562869</v>
      </c>
      <c r="AJ41" s="4" t="str">
        <f t="shared" si="11"/>
        <v>N.A.</v>
      </c>
      <c r="AK41" s="4">
        <f t="shared" si="11"/>
        <v>7073.5556036347907</v>
      </c>
      <c r="AL41" s="4" t="str">
        <f t="shared" si="11"/>
        <v>N.A.</v>
      </c>
      <c r="AM41" s="4">
        <f t="shared" si="11"/>
        <v>4299.1065046461763</v>
      </c>
      <c r="AN41" s="4">
        <f t="shared" si="11"/>
        <v>0</v>
      </c>
      <c r="AO41" s="4" t="str">
        <f t="shared" si="11"/>
        <v>N.A.</v>
      </c>
      <c r="AP41" s="4">
        <f t="shared" si="11"/>
        <v>3133.6157884954914</v>
      </c>
      <c r="AQ41" s="4">
        <f t="shared" si="11"/>
        <v>5580.3297872340409</v>
      </c>
      <c r="AR41" s="4">
        <f t="shared" si="11"/>
        <v>4979.2364732203996</v>
      </c>
    </row>
    <row r="42" spans="1:44" ht="15.75" customHeight="1" thickBot="1" x14ac:dyDescent="0.3">
      <c r="A42" s="6" t="s">
        <v>15</v>
      </c>
      <c r="B42" s="4">
        <v>479880</v>
      </c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479880</v>
      </c>
      <c r="M42" s="3">
        <f t="shared" si="9"/>
        <v>0</v>
      </c>
      <c r="N42" s="4">
        <f>L42+M42</f>
        <v>479880</v>
      </c>
      <c r="P42" s="6" t="s">
        <v>15</v>
      </c>
      <c r="Q42" s="4">
        <v>124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124</v>
      </c>
      <c r="AB42" s="3">
        <f t="shared" si="10"/>
        <v>0</v>
      </c>
      <c r="AC42" s="4">
        <f>AA42+AB42</f>
        <v>124</v>
      </c>
      <c r="AE42" s="6" t="s">
        <v>15</v>
      </c>
      <c r="AF42" s="4">
        <f t="shared" si="11"/>
        <v>3870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>
        <f t="shared" si="11"/>
        <v>3870</v>
      </c>
      <c r="AQ42" s="4" t="str">
        <f t="shared" si="11"/>
        <v>N.A.</v>
      </c>
      <c r="AR42" s="4">
        <f t="shared" si="11"/>
        <v>3870</v>
      </c>
    </row>
    <row r="43" spans="1:44" ht="15.75" customHeight="1" thickBot="1" x14ac:dyDescent="0.3">
      <c r="A43" s="7" t="s">
        <v>16</v>
      </c>
      <c r="B43" s="4">
        <v>101138754.00000006</v>
      </c>
      <c r="C43" s="4">
        <v>335035685.99999994</v>
      </c>
      <c r="D43" s="4">
        <v>7173437.9999999991</v>
      </c>
      <c r="E43" s="4">
        <v>7505599.9999999991</v>
      </c>
      <c r="F43" s="4">
        <v>6344785.0000000009</v>
      </c>
      <c r="G43" s="4">
        <v>16346987.000000002</v>
      </c>
      <c r="H43" s="4">
        <v>46083344.000000022</v>
      </c>
      <c r="I43" s="4">
        <v>12028900.000000002</v>
      </c>
      <c r="J43" s="4">
        <v>0</v>
      </c>
      <c r="K43" s="4"/>
      <c r="L43" s="3">
        <f t="shared" si="9"/>
        <v>160740321.00000009</v>
      </c>
      <c r="M43" s="3">
        <f t="shared" si="9"/>
        <v>370917172.99999994</v>
      </c>
      <c r="N43" s="4"/>
      <c r="P43" s="7" t="s">
        <v>16</v>
      </c>
      <c r="Q43" s="4">
        <v>28251</v>
      </c>
      <c r="R43" s="4">
        <v>60241</v>
      </c>
      <c r="S43" s="4">
        <v>3548</v>
      </c>
      <c r="T43" s="4">
        <v>1336</v>
      </c>
      <c r="U43" s="4">
        <v>1164</v>
      </c>
      <c r="V43" s="4">
        <v>2311</v>
      </c>
      <c r="W43" s="4">
        <v>16921</v>
      </c>
      <c r="X43" s="4">
        <v>2798</v>
      </c>
      <c r="Y43" s="4">
        <v>7285</v>
      </c>
      <c r="Z43" s="4">
        <v>0</v>
      </c>
      <c r="AA43" s="3">
        <f t="shared" si="10"/>
        <v>57169</v>
      </c>
      <c r="AB43" s="3">
        <f t="shared" si="10"/>
        <v>66686</v>
      </c>
      <c r="AC43" s="4"/>
      <c r="AE43" s="7" t="s">
        <v>16</v>
      </c>
      <c r="AF43" s="4">
        <f t="shared" ref="AF43:AQ43" si="12">IFERROR(B43/Q43, "N.A.")</f>
        <v>3580.006159074017</v>
      </c>
      <c r="AG43" s="4">
        <f t="shared" si="12"/>
        <v>5561.5890506465685</v>
      </c>
      <c r="AH43" s="4">
        <f t="shared" si="12"/>
        <v>2021.8258173618938</v>
      </c>
      <c r="AI43" s="4">
        <f t="shared" si="12"/>
        <v>5617.9640718562869</v>
      </c>
      <c r="AJ43" s="4">
        <f t="shared" si="12"/>
        <v>5450.8462199312726</v>
      </c>
      <c r="AK43" s="4">
        <f t="shared" si="12"/>
        <v>7073.5556036347907</v>
      </c>
      <c r="AL43" s="4">
        <f t="shared" si="12"/>
        <v>2723.4409313870351</v>
      </c>
      <c r="AM43" s="4">
        <f t="shared" si="12"/>
        <v>4299.1065046461763</v>
      </c>
      <c r="AN43" s="4">
        <f t="shared" si="12"/>
        <v>0</v>
      </c>
      <c r="AO43" s="4" t="str">
        <f t="shared" si="12"/>
        <v>N.A.</v>
      </c>
      <c r="AP43" s="4">
        <f t="shared" si="12"/>
        <v>2811.6692788049481</v>
      </c>
      <c r="AQ43" s="4">
        <f t="shared" si="12"/>
        <v>5562.1445730738078</v>
      </c>
      <c r="AR43" s="4"/>
    </row>
    <row r="44" spans="1:44" ht="15.75" thickBot="1" x14ac:dyDescent="0.3">
      <c r="A44" s="8" t="s">
        <v>0</v>
      </c>
      <c r="B44" s="41">
        <f>B43+C43</f>
        <v>436174440</v>
      </c>
      <c r="C44" s="42"/>
      <c r="D44" s="41">
        <f>D43+E43</f>
        <v>14679037.999999998</v>
      </c>
      <c r="E44" s="42"/>
      <c r="F44" s="41">
        <f>F43+G43</f>
        <v>22691772.000000004</v>
      </c>
      <c r="G44" s="42"/>
      <c r="H44" s="41">
        <f>H43+I43</f>
        <v>58112244.000000022</v>
      </c>
      <c r="I44" s="42"/>
      <c r="J44" s="41">
        <f>J43+K43</f>
        <v>0</v>
      </c>
      <c r="K44" s="42"/>
      <c r="L44" s="5"/>
      <c r="M44" s="2"/>
      <c r="N44" s="1">
        <f>B44+D44+F44+H44+J44</f>
        <v>531657494</v>
      </c>
      <c r="P44" s="8" t="s">
        <v>0</v>
      </c>
      <c r="Q44" s="41">
        <f>Q43+R43</f>
        <v>88492</v>
      </c>
      <c r="R44" s="42"/>
      <c r="S44" s="41">
        <f>S43+T43</f>
        <v>4884</v>
      </c>
      <c r="T44" s="42"/>
      <c r="U44" s="41">
        <f>U43+V43</f>
        <v>3475</v>
      </c>
      <c r="V44" s="42"/>
      <c r="W44" s="41">
        <f>W43+X43</f>
        <v>19719</v>
      </c>
      <c r="X44" s="42"/>
      <c r="Y44" s="41">
        <f>Y43+Z43</f>
        <v>7285</v>
      </c>
      <c r="Z44" s="42"/>
      <c r="AA44" s="5"/>
      <c r="AB44" s="2"/>
      <c r="AC44" s="1">
        <f>Q44+S44+U44+W44+Y44</f>
        <v>123855</v>
      </c>
      <c r="AE44" s="8" t="s">
        <v>0</v>
      </c>
      <c r="AF44" s="22">
        <f>IFERROR(B44/Q44,"N.A.")</f>
        <v>4928.9703024002174</v>
      </c>
      <c r="AG44" s="23"/>
      <c r="AH44" s="22">
        <f>IFERROR(D44/S44,"N.A.")</f>
        <v>3005.5360360360355</v>
      </c>
      <c r="AI44" s="23"/>
      <c r="AJ44" s="22">
        <f>IFERROR(F44/U44,"N.A.")</f>
        <v>6530.0063309352527</v>
      </c>
      <c r="AK44" s="23"/>
      <c r="AL44" s="22">
        <f>IFERROR(H44/W44,"N.A.")</f>
        <v>2947.0178000912838</v>
      </c>
      <c r="AM44" s="23"/>
      <c r="AN44" s="22">
        <f>IFERROR(J44/Y44,"N.A.")</f>
        <v>0</v>
      </c>
      <c r="AO44" s="23"/>
      <c r="AP44" s="5"/>
      <c r="AQ44" s="2"/>
      <c r="AR44" s="4">
        <f>IFERROR(N44/AC44, "N.A.")</f>
        <v>4292.5799846594809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42578125" bestFit="1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38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2870557.0000000005</v>
      </c>
      <c r="C15" s="4"/>
      <c r="D15" s="4">
        <v>1199270</v>
      </c>
      <c r="E15" s="4"/>
      <c r="F15" s="4">
        <v>1050450</v>
      </c>
      <c r="G15" s="4"/>
      <c r="H15" s="4">
        <v>5634178.9999999991</v>
      </c>
      <c r="I15" s="4"/>
      <c r="J15" s="4">
        <v>0</v>
      </c>
      <c r="K15" s="4"/>
      <c r="L15" s="3">
        <f t="shared" ref="L15:M18" si="0">B15+D15+F15+H15+J15</f>
        <v>10754456</v>
      </c>
      <c r="M15" s="3">
        <f t="shared" si="0"/>
        <v>0</v>
      </c>
      <c r="N15" s="4">
        <f>L15+M15</f>
        <v>10754456</v>
      </c>
      <c r="P15" s="6" t="s">
        <v>12</v>
      </c>
      <c r="Q15" s="4">
        <v>1629</v>
      </c>
      <c r="R15" s="4">
        <v>0</v>
      </c>
      <c r="S15" s="4">
        <v>275</v>
      </c>
      <c r="T15" s="4">
        <v>0</v>
      </c>
      <c r="U15" s="4">
        <v>564</v>
      </c>
      <c r="V15" s="4">
        <v>0</v>
      </c>
      <c r="W15" s="4">
        <v>4683</v>
      </c>
      <c r="X15" s="4">
        <v>0</v>
      </c>
      <c r="Y15" s="4">
        <v>1660</v>
      </c>
      <c r="Z15" s="4">
        <v>0</v>
      </c>
      <c r="AA15" s="3">
        <f t="shared" ref="AA15:AB19" si="1">Q15+S15+U15+W15+Y15</f>
        <v>8811</v>
      </c>
      <c r="AB15" s="3">
        <f t="shared" si="1"/>
        <v>0</v>
      </c>
      <c r="AC15" s="4">
        <f>AA15+AB15</f>
        <v>8811</v>
      </c>
      <c r="AE15" s="6" t="s">
        <v>12</v>
      </c>
      <c r="AF15" s="4">
        <f t="shared" ref="AF15:AR18" si="2">IFERROR(B15/Q15, "N.A.")</f>
        <v>1762.1589932473914</v>
      </c>
      <c r="AG15" s="4" t="str">
        <f t="shared" si="2"/>
        <v>N.A.</v>
      </c>
      <c r="AH15" s="4">
        <f t="shared" si="2"/>
        <v>4360.9818181818182</v>
      </c>
      <c r="AI15" s="4" t="str">
        <f t="shared" si="2"/>
        <v>N.A.</v>
      </c>
      <c r="AJ15" s="4">
        <f t="shared" si="2"/>
        <v>1862.5</v>
      </c>
      <c r="AK15" s="4" t="str">
        <f t="shared" si="2"/>
        <v>N.A.</v>
      </c>
      <c r="AL15" s="4">
        <f t="shared" si="2"/>
        <v>1203.1131753149689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1220.5715582794235</v>
      </c>
      <c r="AQ15" s="4" t="str">
        <f t="shared" si="2"/>
        <v>N.A.</v>
      </c>
      <c r="AR15" s="4">
        <f t="shared" si="2"/>
        <v>1220.5715582794235</v>
      </c>
    </row>
    <row r="16" spans="1:44" ht="15.75" customHeight="1" thickBot="1" x14ac:dyDescent="0.3">
      <c r="A16" s="6" t="s">
        <v>13</v>
      </c>
      <c r="B16" s="4">
        <v>186190</v>
      </c>
      <c r="C16" s="4">
        <v>113400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186190</v>
      </c>
      <c r="M16" s="3">
        <f t="shared" si="0"/>
        <v>113400</v>
      </c>
      <c r="N16" s="4">
        <f>L16+M16</f>
        <v>299590</v>
      </c>
      <c r="P16" s="6" t="s">
        <v>13</v>
      </c>
      <c r="Q16" s="4">
        <v>271</v>
      </c>
      <c r="R16" s="4">
        <v>81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271</v>
      </c>
      <c r="AB16" s="3">
        <f t="shared" si="1"/>
        <v>81</v>
      </c>
      <c r="AC16" s="4">
        <f>AA16+AB16</f>
        <v>352</v>
      </c>
      <c r="AE16" s="6" t="s">
        <v>13</v>
      </c>
      <c r="AF16" s="4">
        <f t="shared" si="2"/>
        <v>687.04797047970476</v>
      </c>
      <c r="AG16" s="4">
        <f t="shared" si="2"/>
        <v>1400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687.04797047970476</v>
      </c>
      <c r="AQ16" s="4">
        <f t="shared" si="2"/>
        <v>1400</v>
      </c>
      <c r="AR16" s="4">
        <f t="shared" si="2"/>
        <v>851.1079545454545</v>
      </c>
    </row>
    <row r="17" spans="1:44" ht="15.75" customHeight="1" thickBot="1" x14ac:dyDescent="0.3">
      <c r="A17" s="6" t="s">
        <v>14</v>
      </c>
      <c r="B17" s="4">
        <v>11677674.999999998</v>
      </c>
      <c r="C17" s="4">
        <v>23715009.999999993</v>
      </c>
      <c r="D17" s="4"/>
      <c r="E17" s="4"/>
      <c r="F17" s="4"/>
      <c r="G17" s="4">
        <v>1692000</v>
      </c>
      <c r="H17" s="4"/>
      <c r="I17" s="4"/>
      <c r="J17" s="4">
        <v>0</v>
      </c>
      <c r="K17" s="4"/>
      <c r="L17" s="3">
        <f t="shared" si="0"/>
        <v>11677674.999999998</v>
      </c>
      <c r="M17" s="3">
        <f t="shared" si="0"/>
        <v>25407009.999999993</v>
      </c>
      <c r="N17" s="4">
        <f>L17+M17</f>
        <v>37084684.999999993</v>
      </c>
      <c r="P17" s="6" t="s">
        <v>14</v>
      </c>
      <c r="Q17" s="4">
        <v>3069</v>
      </c>
      <c r="R17" s="4">
        <v>4944</v>
      </c>
      <c r="S17" s="4">
        <v>0</v>
      </c>
      <c r="T17" s="4">
        <v>0</v>
      </c>
      <c r="U17" s="4">
        <v>0</v>
      </c>
      <c r="V17" s="4">
        <v>282</v>
      </c>
      <c r="W17" s="4">
        <v>0</v>
      </c>
      <c r="X17" s="4">
        <v>0</v>
      </c>
      <c r="Y17" s="4">
        <v>754</v>
      </c>
      <c r="Z17" s="4">
        <v>0</v>
      </c>
      <c r="AA17" s="3">
        <f t="shared" si="1"/>
        <v>3823</v>
      </c>
      <c r="AB17" s="3">
        <f t="shared" si="1"/>
        <v>5226</v>
      </c>
      <c r="AC17" s="4">
        <f>AA17+AB17</f>
        <v>9049</v>
      </c>
      <c r="AE17" s="6" t="s">
        <v>14</v>
      </c>
      <c r="AF17" s="4">
        <f t="shared" si="2"/>
        <v>3805.0423590746163</v>
      </c>
      <c r="AG17" s="4">
        <f t="shared" si="2"/>
        <v>4796.7253236245942</v>
      </c>
      <c r="AH17" s="4" t="str">
        <f t="shared" si="2"/>
        <v>N.A.</v>
      </c>
      <c r="AI17" s="4" t="str">
        <f t="shared" si="2"/>
        <v>N.A.</v>
      </c>
      <c r="AJ17" s="4" t="str">
        <f t="shared" si="2"/>
        <v>N.A.</v>
      </c>
      <c r="AK17" s="4">
        <f t="shared" si="2"/>
        <v>6000</v>
      </c>
      <c r="AL17" s="4" t="str">
        <f t="shared" si="2"/>
        <v>N.A.</v>
      </c>
      <c r="AM17" s="4" t="str">
        <f t="shared" si="2"/>
        <v>N.A.</v>
      </c>
      <c r="AN17" s="4">
        <f t="shared" si="2"/>
        <v>0</v>
      </c>
      <c r="AO17" s="4" t="str">
        <f t="shared" si="2"/>
        <v>N.A.</v>
      </c>
      <c r="AP17" s="4">
        <f t="shared" si="2"/>
        <v>3054.5840962594816</v>
      </c>
      <c r="AQ17" s="4">
        <f t="shared" si="2"/>
        <v>4861.6551856104079</v>
      </c>
      <c r="AR17" s="4">
        <f t="shared" si="2"/>
        <v>4098.2080892916338</v>
      </c>
    </row>
    <row r="18" spans="1:44" ht="15.75" customHeight="1" thickBot="1" x14ac:dyDescent="0.3">
      <c r="A18" s="6" t="s">
        <v>15</v>
      </c>
      <c r="B18" s="4"/>
      <c r="C18" s="4"/>
      <c r="D18" s="4"/>
      <c r="E18" s="4"/>
      <c r="F18" s="4"/>
      <c r="G18" s="4">
        <v>1634000</v>
      </c>
      <c r="H18" s="4">
        <v>229772.99999999991</v>
      </c>
      <c r="I18" s="4"/>
      <c r="J18" s="4">
        <v>0</v>
      </c>
      <c r="K18" s="4"/>
      <c r="L18" s="3">
        <f t="shared" si="0"/>
        <v>229772.99999999991</v>
      </c>
      <c r="M18" s="3">
        <f t="shared" si="0"/>
        <v>1634000</v>
      </c>
      <c r="N18" s="4">
        <f>L18+M18</f>
        <v>1863773</v>
      </c>
      <c r="P18" s="6" t="s">
        <v>15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190</v>
      </c>
      <c r="W18" s="4">
        <v>4228</v>
      </c>
      <c r="X18" s="4">
        <v>0</v>
      </c>
      <c r="Y18" s="4">
        <v>324</v>
      </c>
      <c r="Z18" s="4">
        <v>0</v>
      </c>
      <c r="AA18" s="3">
        <f t="shared" si="1"/>
        <v>4552</v>
      </c>
      <c r="AB18" s="3">
        <f t="shared" si="1"/>
        <v>190</v>
      </c>
      <c r="AC18" s="4">
        <f>AA18+AB18</f>
        <v>4742</v>
      </c>
      <c r="AE18" s="6" t="s">
        <v>15</v>
      </c>
      <c r="AF18" s="4" t="str">
        <f t="shared" si="2"/>
        <v>N.A.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8600</v>
      </c>
      <c r="AL18" s="4">
        <f t="shared" si="2"/>
        <v>54.345553453169323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50.47737258347977</v>
      </c>
      <c r="AQ18" s="4">
        <f t="shared" si="2"/>
        <v>8600</v>
      </c>
      <c r="AR18" s="4">
        <f t="shared" si="2"/>
        <v>393.03521720792912</v>
      </c>
    </row>
    <row r="19" spans="1:44" ht="15.75" customHeight="1" thickBot="1" x14ac:dyDescent="0.3">
      <c r="A19" s="7" t="s">
        <v>16</v>
      </c>
      <c r="B19" s="4">
        <v>14734421.999999996</v>
      </c>
      <c r="C19" s="4">
        <v>23828410</v>
      </c>
      <c r="D19" s="4">
        <v>1199270</v>
      </c>
      <c r="E19" s="4"/>
      <c r="F19" s="4">
        <v>1050450</v>
      </c>
      <c r="G19" s="4">
        <v>3326000</v>
      </c>
      <c r="H19" s="4">
        <v>5863951.9999999981</v>
      </c>
      <c r="I19" s="4"/>
      <c r="J19" s="4">
        <v>0</v>
      </c>
      <c r="K19" s="4"/>
      <c r="L19" s="3">
        <f t="shared" ref="L19:M19" si="3">SUM(L15:L18)</f>
        <v>22848094</v>
      </c>
      <c r="M19" s="3">
        <f t="shared" si="3"/>
        <v>27154409.999999993</v>
      </c>
      <c r="N19" s="4"/>
      <c r="P19" s="7" t="s">
        <v>16</v>
      </c>
      <c r="Q19" s="4">
        <v>4969</v>
      </c>
      <c r="R19" s="4">
        <v>5025</v>
      </c>
      <c r="S19" s="4">
        <v>275</v>
      </c>
      <c r="T19" s="4">
        <v>0</v>
      </c>
      <c r="U19" s="4">
        <v>564</v>
      </c>
      <c r="V19" s="4">
        <v>472</v>
      </c>
      <c r="W19" s="4">
        <v>8911</v>
      </c>
      <c r="X19" s="4">
        <v>0</v>
      </c>
      <c r="Y19" s="4">
        <v>2738</v>
      </c>
      <c r="Z19" s="4">
        <v>0</v>
      </c>
      <c r="AA19" s="3">
        <f t="shared" si="1"/>
        <v>17457</v>
      </c>
      <c r="AB19" s="3">
        <f t="shared" si="1"/>
        <v>5497</v>
      </c>
      <c r="AC19" s="4"/>
      <c r="AE19" s="7" t="s">
        <v>16</v>
      </c>
      <c r="AF19" s="4">
        <f t="shared" ref="AF19:AQ19" si="4">IFERROR(B19/Q19, "N.A.")</f>
        <v>2965.2690682229818</v>
      </c>
      <c r="AG19" s="4">
        <f t="shared" si="4"/>
        <v>4741.9721393034824</v>
      </c>
      <c r="AH19" s="4">
        <f t="shared" si="4"/>
        <v>4360.9818181818182</v>
      </c>
      <c r="AI19" s="4" t="str">
        <f t="shared" si="4"/>
        <v>N.A.</v>
      </c>
      <c r="AJ19" s="4">
        <f t="shared" si="4"/>
        <v>1862.5</v>
      </c>
      <c r="AK19" s="4">
        <f t="shared" si="4"/>
        <v>7046.6101694915251</v>
      </c>
      <c r="AL19" s="4">
        <f t="shared" si="4"/>
        <v>658.05768151722566</v>
      </c>
      <c r="AM19" s="4" t="str">
        <f t="shared" si="4"/>
        <v>N.A.</v>
      </c>
      <c r="AN19" s="4">
        <f t="shared" si="4"/>
        <v>0</v>
      </c>
      <c r="AO19" s="4" t="str">
        <f t="shared" si="4"/>
        <v>N.A.</v>
      </c>
      <c r="AP19" s="4">
        <f t="shared" si="4"/>
        <v>1308.8213324167955</v>
      </c>
      <c r="AQ19" s="4">
        <f t="shared" si="4"/>
        <v>4939.8599235946867</v>
      </c>
      <c r="AR19" s="4"/>
    </row>
    <row r="20" spans="1:44" ht="15.75" thickBot="1" x14ac:dyDescent="0.3">
      <c r="A20" s="8" t="s">
        <v>0</v>
      </c>
      <c r="B20" s="41">
        <f>B19+C19</f>
        <v>38562832</v>
      </c>
      <c r="C20" s="42"/>
      <c r="D20" s="41">
        <f>D19+E19</f>
        <v>1199270</v>
      </c>
      <c r="E20" s="42"/>
      <c r="F20" s="41">
        <f>F19+G19</f>
        <v>4376450</v>
      </c>
      <c r="G20" s="42"/>
      <c r="H20" s="41">
        <f>H19+I19</f>
        <v>5863951.9999999981</v>
      </c>
      <c r="I20" s="42"/>
      <c r="J20" s="41">
        <f>J19+K19</f>
        <v>0</v>
      </c>
      <c r="K20" s="42"/>
      <c r="L20" s="5"/>
      <c r="M20" s="2"/>
      <c r="N20" s="1">
        <f>B20+D20+F20+H20+J20</f>
        <v>50002504</v>
      </c>
      <c r="P20" s="8" t="s">
        <v>0</v>
      </c>
      <c r="Q20" s="41">
        <f>Q19+R19</f>
        <v>9994</v>
      </c>
      <c r="R20" s="42"/>
      <c r="S20" s="41">
        <f>S19+T19</f>
        <v>275</v>
      </c>
      <c r="T20" s="42"/>
      <c r="U20" s="41">
        <f>U19+V19</f>
        <v>1036</v>
      </c>
      <c r="V20" s="42"/>
      <c r="W20" s="41">
        <f>W19+X19</f>
        <v>8911</v>
      </c>
      <c r="X20" s="42"/>
      <c r="Y20" s="41">
        <f>Y19+Z19</f>
        <v>2738</v>
      </c>
      <c r="Z20" s="42"/>
      <c r="AA20" s="5"/>
      <c r="AB20" s="2"/>
      <c r="AC20" s="1">
        <f>Q20+S20+U20+W20+Y20</f>
        <v>22954</v>
      </c>
      <c r="AE20" s="8" t="s">
        <v>0</v>
      </c>
      <c r="AF20" s="22">
        <f>IFERROR(B20/Q20,"N.A.")</f>
        <v>3858.5983590154092</v>
      </c>
      <c r="AG20" s="23"/>
      <c r="AH20" s="22">
        <f>IFERROR(D20/S20,"N.A.")</f>
        <v>4360.9818181818182</v>
      </c>
      <c r="AI20" s="23"/>
      <c r="AJ20" s="22">
        <f>IFERROR(F20/U20,"N.A.")</f>
        <v>4224.3725868725869</v>
      </c>
      <c r="AK20" s="23"/>
      <c r="AL20" s="22">
        <f>IFERROR(H20/W20,"N.A.")</f>
        <v>658.05768151722566</v>
      </c>
      <c r="AM20" s="23"/>
      <c r="AN20" s="22">
        <f>IFERROR(J20/Y20,"N.A.")</f>
        <v>0</v>
      </c>
      <c r="AO20" s="23"/>
      <c r="AP20" s="5"/>
      <c r="AQ20" s="2"/>
      <c r="AR20" s="4">
        <f>IFERROR(N20/AC20, "N.A.")</f>
        <v>2178.3786703842466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2079265.0000000002</v>
      </c>
      <c r="C27" s="4"/>
      <c r="D27" s="4">
        <v>1199270</v>
      </c>
      <c r="E27" s="4"/>
      <c r="F27" s="4"/>
      <c r="G27" s="4"/>
      <c r="H27" s="4">
        <v>3903486</v>
      </c>
      <c r="I27" s="4"/>
      <c r="J27" s="4">
        <v>0</v>
      </c>
      <c r="K27" s="4"/>
      <c r="L27" s="3">
        <f t="shared" ref="L27:M31" si="5">B27+D27+F27+H27+J27</f>
        <v>7182021</v>
      </c>
      <c r="M27" s="3">
        <f t="shared" si="5"/>
        <v>0</v>
      </c>
      <c r="N27" s="4">
        <f>L27+M27</f>
        <v>7182021</v>
      </c>
      <c r="P27" s="6" t="s">
        <v>12</v>
      </c>
      <c r="Q27" s="4">
        <v>783</v>
      </c>
      <c r="R27" s="4">
        <v>0</v>
      </c>
      <c r="S27" s="4">
        <v>275</v>
      </c>
      <c r="T27" s="4">
        <v>0</v>
      </c>
      <c r="U27" s="4">
        <v>0</v>
      </c>
      <c r="V27" s="4">
        <v>0</v>
      </c>
      <c r="W27" s="4">
        <v>2332</v>
      </c>
      <c r="X27" s="4">
        <v>0</v>
      </c>
      <c r="Y27" s="4">
        <v>282</v>
      </c>
      <c r="Z27" s="4">
        <v>0</v>
      </c>
      <c r="AA27" s="3">
        <f t="shared" ref="AA27:AB31" si="6">Q27+S27+U27+W27+Y27</f>
        <v>3672</v>
      </c>
      <c r="AB27" s="3">
        <f t="shared" si="6"/>
        <v>0</v>
      </c>
      <c r="AC27" s="4">
        <f>AA27+AB27</f>
        <v>3672</v>
      </c>
      <c r="AE27" s="6" t="s">
        <v>12</v>
      </c>
      <c r="AF27" s="4">
        <f t="shared" ref="AF27:AR30" si="7">IFERROR(B27/Q27, "N.A.")</f>
        <v>2655.5108556832697</v>
      </c>
      <c r="AG27" s="4" t="str">
        <f t="shared" si="7"/>
        <v>N.A.</v>
      </c>
      <c r="AH27" s="4">
        <f t="shared" si="7"/>
        <v>4360.9818181818182</v>
      </c>
      <c r="AI27" s="4" t="str">
        <f t="shared" si="7"/>
        <v>N.A.</v>
      </c>
      <c r="AJ27" s="4" t="str">
        <f t="shared" si="7"/>
        <v>N.A.</v>
      </c>
      <c r="AK27" s="4" t="str">
        <f t="shared" si="7"/>
        <v>N.A.</v>
      </c>
      <c r="AL27" s="4">
        <f t="shared" si="7"/>
        <v>1673.8790737564323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1955.8880718954249</v>
      </c>
      <c r="AQ27" s="4" t="str">
        <f t="shared" si="7"/>
        <v>N.A.</v>
      </c>
      <c r="AR27" s="4">
        <f t="shared" si="7"/>
        <v>1955.8880718954249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4">
        <f>AA28+AB28</f>
        <v>0</v>
      </c>
      <c r="AE28" s="6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4" t="str">
        <f t="shared" si="7"/>
        <v>N.A.</v>
      </c>
    </row>
    <row r="29" spans="1:44" ht="15.75" customHeight="1" thickBot="1" x14ac:dyDescent="0.3">
      <c r="A29" s="6" t="s">
        <v>14</v>
      </c>
      <c r="B29" s="4">
        <v>8971795.0000000019</v>
      </c>
      <c r="C29" s="4">
        <v>17915040.000000004</v>
      </c>
      <c r="D29" s="4"/>
      <c r="E29" s="4"/>
      <c r="F29" s="4"/>
      <c r="G29" s="4"/>
      <c r="H29" s="4"/>
      <c r="I29" s="4"/>
      <c r="J29" s="4">
        <v>0</v>
      </c>
      <c r="K29" s="4"/>
      <c r="L29" s="3">
        <f t="shared" si="5"/>
        <v>8971795.0000000019</v>
      </c>
      <c r="M29" s="3">
        <f t="shared" si="5"/>
        <v>17915040.000000004</v>
      </c>
      <c r="N29" s="4">
        <f>L29+M29</f>
        <v>26886835.000000007</v>
      </c>
      <c r="P29" s="6" t="s">
        <v>14</v>
      </c>
      <c r="Q29" s="4">
        <v>1988</v>
      </c>
      <c r="R29" s="4">
        <v>3585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564</v>
      </c>
      <c r="Z29" s="4">
        <v>0</v>
      </c>
      <c r="AA29" s="3">
        <f t="shared" si="6"/>
        <v>2552</v>
      </c>
      <c r="AB29" s="3">
        <f t="shared" si="6"/>
        <v>3585</v>
      </c>
      <c r="AC29" s="4">
        <f>AA29+AB29</f>
        <v>6137</v>
      </c>
      <c r="AE29" s="6" t="s">
        <v>14</v>
      </c>
      <c r="AF29" s="4">
        <f t="shared" si="7"/>
        <v>4512.9753521126768</v>
      </c>
      <c r="AG29" s="4">
        <f t="shared" si="7"/>
        <v>4997.2217573221769</v>
      </c>
      <c r="AH29" s="4" t="str">
        <f t="shared" si="7"/>
        <v>N.A.</v>
      </c>
      <c r="AI29" s="4" t="str">
        <f t="shared" si="7"/>
        <v>N.A.</v>
      </c>
      <c r="AJ29" s="4" t="str">
        <f t="shared" si="7"/>
        <v>N.A.</v>
      </c>
      <c r="AK29" s="4" t="str">
        <f t="shared" si="7"/>
        <v>N.A.</v>
      </c>
      <c r="AL29" s="4" t="str">
        <f t="shared" si="7"/>
        <v>N.A.</v>
      </c>
      <c r="AM29" s="4" t="str">
        <f t="shared" si="7"/>
        <v>N.A.</v>
      </c>
      <c r="AN29" s="4">
        <f t="shared" si="7"/>
        <v>0</v>
      </c>
      <c r="AO29" s="4" t="str">
        <f t="shared" si="7"/>
        <v>N.A.</v>
      </c>
      <c r="AP29" s="4">
        <f t="shared" si="7"/>
        <v>3515.5936520376181</v>
      </c>
      <c r="AQ29" s="4">
        <f t="shared" si="7"/>
        <v>4997.2217573221769</v>
      </c>
      <c r="AR29" s="4">
        <f t="shared" si="7"/>
        <v>4381.1039595893772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>
        <v>1634000</v>
      </c>
      <c r="H30" s="4">
        <v>229772.99999999991</v>
      </c>
      <c r="I30" s="4"/>
      <c r="J30" s="4">
        <v>0</v>
      </c>
      <c r="K30" s="4"/>
      <c r="L30" s="3">
        <f t="shared" si="5"/>
        <v>229772.99999999991</v>
      </c>
      <c r="M30" s="3">
        <f t="shared" si="5"/>
        <v>1634000</v>
      </c>
      <c r="N30" s="4">
        <f>L30+M30</f>
        <v>1863773</v>
      </c>
      <c r="P30" s="6" t="s">
        <v>15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190</v>
      </c>
      <c r="W30" s="4">
        <v>4228</v>
      </c>
      <c r="X30" s="4">
        <v>0</v>
      </c>
      <c r="Y30" s="4">
        <v>324</v>
      </c>
      <c r="Z30" s="4">
        <v>0</v>
      </c>
      <c r="AA30" s="3">
        <f t="shared" si="6"/>
        <v>4552</v>
      </c>
      <c r="AB30" s="3">
        <f t="shared" si="6"/>
        <v>190</v>
      </c>
      <c r="AC30" s="4">
        <f>AA30+AB30</f>
        <v>4742</v>
      </c>
      <c r="AE30" s="6" t="s">
        <v>15</v>
      </c>
      <c r="AF30" s="4" t="str">
        <f t="shared" si="7"/>
        <v>N.A.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>
        <f t="shared" si="7"/>
        <v>8600</v>
      </c>
      <c r="AL30" s="4">
        <f t="shared" si="7"/>
        <v>54.345553453169323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50.47737258347977</v>
      </c>
      <c r="AQ30" s="4">
        <f t="shared" si="7"/>
        <v>8600</v>
      </c>
      <c r="AR30" s="4">
        <f t="shared" si="7"/>
        <v>393.03521720792912</v>
      </c>
    </row>
    <row r="31" spans="1:44" ht="15.75" customHeight="1" thickBot="1" x14ac:dyDescent="0.3">
      <c r="A31" s="7" t="s">
        <v>16</v>
      </c>
      <c r="B31" s="4">
        <v>11051059.999999998</v>
      </c>
      <c r="C31" s="4">
        <v>17915040.000000004</v>
      </c>
      <c r="D31" s="4">
        <v>1199270</v>
      </c>
      <c r="E31" s="4"/>
      <c r="F31" s="4"/>
      <c r="G31" s="4">
        <v>1634000</v>
      </c>
      <c r="H31" s="4">
        <v>4133259.0000000019</v>
      </c>
      <c r="I31" s="4"/>
      <c r="J31" s="4">
        <v>0</v>
      </c>
      <c r="K31" s="4"/>
      <c r="L31" s="3">
        <f t="shared" si="5"/>
        <v>16383589</v>
      </c>
      <c r="M31" s="3">
        <f t="shared" si="5"/>
        <v>19549040.000000004</v>
      </c>
      <c r="N31" s="4"/>
      <c r="P31" s="7" t="s">
        <v>16</v>
      </c>
      <c r="Q31" s="4">
        <v>2771</v>
      </c>
      <c r="R31" s="4">
        <v>3585</v>
      </c>
      <c r="S31" s="4">
        <v>275</v>
      </c>
      <c r="T31" s="4">
        <v>0</v>
      </c>
      <c r="U31" s="4">
        <v>0</v>
      </c>
      <c r="V31" s="4">
        <v>190</v>
      </c>
      <c r="W31" s="4">
        <v>6560</v>
      </c>
      <c r="X31" s="4">
        <v>0</v>
      </c>
      <c r="Y31" s="4">
        <v>1170</v>
      </c>
      <c r="Z31" s="4">
        <v>0</v>
      </c>
      <c r="AA31" s="3">
        <f t="shared" si="6"/>
        <v>10776</v>
      </c>
      <c r="AB31" s="3">
        <f t="shared" si="6"/>
        <v>3775</v>
      </c>
      <c r="AC31" s="4"/>
      <c r="AE31" s="7" t="s">
        <v>16</v>
      </c>
      <c r="AF31" s="4">
        <f t="shared" ref="AF31:AQ31" si="8">IFERROR(B31/Q31, "N.A.")</f>
        <v>3988.1125947311434</v>
      </c>
      <c r="AG31" s="4">
        <f t="shared" si="8"/>
        <v>4997.2217573221769</v>
      </c>
      <c r="AH31" s="4">
        <f t="shared" si="8"/>
        <v>4360.9818181818182</v>
      </c>
      <c r="AI31" s="4" t="str">
        <f t="shared" si="8"/>
        <v>N.A.</v>
      </c>
      <c r="AJ31" s="4" t="str">
        <f t="shared" si="8"/>
        <v>N.A.</v>
      </c>
      <c r="AK31" s="4">
        <f t="shared" si="8"/>
        <v>8600</v>
      </c>
      <c r="AL31" s="4">
        <f t="shared" si="8"/>
        <v>630.06996951219537</v>
      </c>
      <c r="AM31" s="4" t="str">
        <f t="shared" si="8"/>
        <v>N.A.</v>
      </c>
      <c r="AN31" s="4">
        <f t="shared" si="8"/>
        <v>0</v>
      </c>
      <c r="AO31" s="4" t="str">
        <f t="shared" si="8"/>
        <v>N.A.</v>
      </c>
      <c r="AP31" s="4">
        <f t="shared" si="8"/>
        <v>1520.3775983667408</v>
      </c>
      <c r="AQ31" s="4">
        <f t="shared" si="8"/>
        <v>5178.5536423841068</v>
      </c>
      <c r="AR31" s="4"/>
    </row>
    <row r="32" spans="1:44" ht="15.75" thickBot="1" x14ac:dyDescent="0.3">
      <c r="A32" s="8" t="s">
        <v>0</v>
      </c>
      <c r="B32" s="41">
        <f>B31+C31</f>
        <v>28966100</v>
      </c>
      <c r="C32" s="42"/>
      <c r="D32" s="41">
        <f>D31+E31</f>
        <v>1199270</v>
      </c>
      <c r="E32" s="42"/>
      <c r="F32" s="41">
        <f>F31+G31</f>
        <v>1634000</v>
      </c>
      <c r="G32" s="42"/>
      <c r="H32" s="41">
        <f>H31+I31</f>
        <v>4133259.0000000019</v>
      </c>
      <c r="I32" s="42"/>
      <c r="J32" s="41">
        <f>J31+K31</f>
        <v>0</v>
      </c>
      <c r="K32" s="42"/>
      <c r="L32" s="5"/>
      <c r="M32" s="2"/>
      <c r="N32" s="1">
        <f>B32+D32+F32+H32+J32</f>
        <v>35932629</v>
      </c>
      <c r="P32" s="8" t="s">
        <v>0</v>
      </c>
      <c r="Q32" s="41">
        <f>Q31+R31</f>
        <v>6356</v>
      </c>
      <c r="R32" s="42"/>
      <c r="S32" s="41">
        <f>S31+T31</f>
        <v>275</v>
      </c>
      <c r="T32" s="42"/>
      <c r="U32" s="41">
        <f>U31+V31</f>
        <v>190</v>
      </c>
      <c r="V32" s="42"/>
      <c r="W32" s="41">
        <f>W31+X31</f>
        <v>6560</v>
      </c>
      <c r="X32" s="42"/>
      <c r="Y32" s="41">
        <f>Y31+Z31</f>
        <v>1170</v>
      </c>
      <c r="Z32" s="42"/>
      <c r="AA32" s="5"/>
      <c r="AB32" s="2"/>
      <c r="AC32" s="1">
        <f>Q32+S32+U32+W32+Y32</f>
        <v>14551</v>
      </c>
      <c r="AE32" s="8" t="s">
        <v>0</v>
      </c>
      <c r="AF32" s="22">
        <f>IFERROR(B32/Q32,"N.A.")</f>
        <v>4557.2844556324735</v>
      </c>
      <c r="AG32" s="23"/>
      <c r="AH32" s="22">
        <f>IFERROR(D32/S32,"N.A.")</f>
        <v>4360.9818181818182</v>
      </c>
      <c r="AI32" s="23"/>
      <c r="AJ32" s="22">
        <f>IFERROR(F32/U32,"N.A.")</f>
        <v>8600</v>
      </c>
      <c r="AK32" s="23"/>
      <c r="AL32" s="22">
        <f>IFERROR(H32/W32,"N.A.")</f>
        <v>630.06996951219537</v>
      </c>
      <c r="AM32" s="23"/>
      <c r="AN32" s="22">
        <f>IFERROR(J32/Y32,"N.A.")</f>
        <v>0</v>
      </c>
      <c r="AO32" s="23"/>
      <c r="AP32" s="5"/>
      <c r="AQ32" s="2"/>
      <c r="AR32" s="4">
        <f>IFERROR(N32/AC32, "N.A.")</f>
        <v>2469.4267747921103</v>
      </c>
    </row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>
        <v>791292</v>
      </c>
      <c r="C39" s="4"/>
      <c r="D39" s="4"/>
      <c r="E39" s="4"/>
      <c r="F39" s="4">
        <v>1050450</v>
      </c>
      <c r="G39" s="4"/>
      <c r="H39" s="4">
        <v>1730693.0000000002</v>
      </c>
      <c r="I39" s="4"/>
      <c r="J39" s="4">
        <v>0</v>
      </c>
      <c r="K39" s="4"/>
      <c r="L39" s="3">
        <f t="shared" ref="L39:M43" si="9">B39+D39+F39+H39+J39</f>
        <v>3572435</v>
      </c>
      <c r="M39" s="3">
        <f t="shared" si="9"/>
        <v>0</v>
      </c>
      <c r="N39" s="4">
        <f>L39+M39</f>
        <v>3572435</v>
      </c>
      <c r="P39" s="6" t="s">
        <v>12</v>
      </c>
      <c r="Q39" s="4">
        <v>846</v>
      </c>
      <c r="R39" s="4">
        <v>0</v>
      </c>
      <c r="S39" s="4">
        <v>0</v>
      </c>
      <c r="T39" s="4">
        <v>0</v>
      </c>
      <c r="U39" s="4">
        <v>564</v>
      </c>
      <c r="V39" s="4">
        <v>0</v>
      </c>
      <c r="W39" s="4">
        <v>2351</v>
      </c>
      <c r="X39" s="4">
        <v>0</v>
      </c>
      <c r="Y39" s="4">
        <v>1378</v>
      </c>
      <c r="Z39" s="4">
        <v>0</v>
      </c>
      <c r="AA39" s="3">
        <f t="shared" ref="AA39:AB43" si="10">Q39+S39+U39+W39+Y39</f>
        <v>5139</v>
      </c>
      <c r="AB39" s="3">
        <f t="shared" si="10"/>
        <v>0</v>
      </c>
      <c r="AC39" s="4">
        <f>AA39+AB39</f>
        <v>5139</v>
      </c>
      <c r="AE39" s="6" t="s">
        <v>12</v>
      </c>
      <c r="AF39" s="4">
        <f t="shared" ref="AF39:AR42" si="11">IFERROR(B39/Q39, "N.A.")</f>
        <v>935.33333333333337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>
        <f t="shared" si="11"/>
        <v>1862.5</v>
      </c>
      <c r="AK39" s="4" t="str">
        <f t="shared" si="11"/>
        <v>N.A.</v>
      </c>
      <c r="AL39" s="4">
        <f t="shared" si="11"/>
        <v>736.15185027647817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695.16151002140498</v>
      </c>
      <c r="AQ39" s="4" t="str">
        <f t="shared" si="11"/>
        <v>N.A.</v>
      </c>
      <c r="AR39" s="4">
        <f t="shared" si="11"/>
        <v>695.16151002140498</v>
      </c>
    </row>
    <row r="40" spans="1:44" ht="15.75" customHeight="1" thickBot="1" x14ac:dyDescent="0.3">
      <c r="A40" s="6" t="s">
        <v>13</v>
      </c>
      <c r="B40" s="4">
        <v>186190</v>
      </c>
      <c r="C40" s="4">
        <v>113400</v>
      </c>
      <c r="D40" s="4"/>
      <c r="E40" s="4"/>
      <c r="F40" s="4"/>
      <c r="G40" s="4"/>
      <c r="H40" s="4"/>
      <c r="I40" s="4"/>
      <c r="J40" s="4"/>
      <c r="K40" s="4"/>
      <c r="L40" s="3">
        <f t="shared" si="9"/>
        <v>186190</v>
      </c>
      <c r="M40" s="3">
        <f t="shared" si="9"/>
        <v>113400</v>
      </c>
      <c r="N40" s="4">
        <f>L40+M40</f>
        <v>299590</v>
      </c>
      <c r="P40" s="6" t="s">
        <v>13</v>
      </c>
      <c r="Q40" s="4">
        <v>271</v>
      </c>
      <c r="R40" s="4">
        <v>81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271</v>
      </c>
      <c r="AB40" s="3">
        <f t="shared" si="10"/>
        <v>81</v>
      </c>
      <c r="AC40" s="4">
        <f>AA40+AB40</f>
        <v>352</v>
      </c>
      <c r="AE40" s="6" t="s">
        <v>13</v>
      </c>
      <c r="AF40" s="4">
        <f t="shared" si="11"/>
        <v>687.04797047970476</v>
      </c>
      <c r="AG40" s="4">
        <f t="shared" si="11"/>
        <v>1400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687.04797047970476</v>
      </c>
      <c r="AQ40" s="4">
        <f t="shared" si="11"/>
        <v>1400</v>
      </c>
      <c r="AR40" s="4">
        <f t="shared" si="11"/>
        <v>851.1079545454545</v>
      </c>
    </row>
    <row r="41" spans="1:44" ht="15.75" customHeight="1" thickBot="1" x14ac:dyDescent="0.3">
      <c r="A41" s="6" t="s">
        <v>14</v>
      </c>
      <c r="B41" s="4">
        <v>2705880</v>
      </c>
      <c r="C41" s="4">
        <v>5799969.9999999991</v>
      </c>
      <c r="D41" s="4"/>
      <c r="E41" s="4"/>
      <c r="F41" s="4"/>
      <c r="G41" s="4">
        <v>1692000</v>
      </c>
      <c r="H41" s="4"/>
      <c r="I41" s="4"/>
      <c r="J41" s="4">
        <v>0</v>
      </c>
      <c r="K41" s="4"/>
      <c r="L41" s="3">
        <f t="shared" si="9"/>
        <v>2705880</v>
      </c>
      <c r="M41" s="3">
        <f t="shared" si="9"/>
        <v>7491969.9999999991</v>
      </c>
      <c r="N41" s="4">
        <f>L41+M41</f>
        <v>10197850</v>
      </c>
      <c r="P41" s="6" t="s">
        <v>14</v>
      </c>
      <c r="Q41" s="4">
        <v>1081</v>
      </c>
      <c r="R41" s="4">
        <v>1359</v>
      </c>
      <c r="S41" s="4">
        <v>0</v>
      </c>
      <c r="T41" s="4">
        <v>0</v>
      </c>
      <c r="U41" s="4">
        <v>0</v>
      </c>
      <c r="V41" s="4">
        <v>282</v>
      </c>
      <c r="W41" s="4">
        <v>0</v>
      </c>
      <c r="X41" s="4">
        <v>0</v>
      </c>
      <c r="Y41" s="4">
        <v>190</v>
      </c>
      <c r="Z41" s="4">
        <v>0</v>
      </c>
      <c r="AA41" s="3">
        <f t="shared" si="10"/>
        <v>1271</v>
      </c>
      <c r="AB41" s="3">
        <f t="shared" si="10"/>
        <v>1641</v>
      </c>
      <c r="AC41" s="4">
        <f>AA41+AB41</f>
        <v>2912</v>
      </c>
      <c r="AE41" s="6" t="s">
        <v>14</v>
      </c>
      <c r="AF41" s="4">
        <f t="shared" si="11"/>
        <v>2503.1267345050878</v>
      </c>
      <c r="AG41" s="4">
        <f t="shared" si="11"/>
        <v>4267.8219278881525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>
        <f t="shared" si="11"/>
        <v>6000</v>
      </c>
      <c r="AL41" s="4" t="str">
        <f t="shared" si="11"/>
        <v>N.A.</v>
      </c>
      <c r="AM41" s="4" t="str">
        <f t="shared" si="11"/>
        <v>N.A.</v>
      </c>
      <c r="AN41" s="4">
        <f t="shared" si="11"/>
        <v>0</v>
      </c>
      <c r="AO41" s="4" t="str">
        <f t="shared" si="11"/>
        <v>N.A.</v>
      </c>
      <c r="AP41" s="4">
        <f t="shared" si="11"/>
        <v>2128.9378442171519</v>
      </c>
      <c r="AQ41" s="4">
        <f t="shared" si="11"/>
        <v>4565.4905545399142</v>
      </c>
      <c r="AR41" s="4">
        <f t="shared" si="11"/>
        <v>3502.0089285714284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4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4" t="str">
        <f t="shared" si="11"/>
        <v>N.A.</v>
      </c>
    </row>
    <row r="43" spans="1:44" ht="15.75" customHeight="1" thickBot="1" x14ac:dyDescent="0.3">
      <c r="A43" s="7" t="s">
        <v>16</v>
      </c>
      <c r="B43" s="4">
        <v>3683362</v>
      </c>
      <c r="C43" s="4">
        <v>5913370</v>
      </c>
      <c r="D43" s="4"/>
      <c r="E43" s="4"/>
      <c r="F43" s="4">
        <v>1050450</v>
      </c>
      <c r="G43" s="4">
        <v>1692000</v>
      </c>
      <c r="H43" s="4">
        <v>1730693.0000000002</v>
      </c>
      <c r="I43" s="4"/>
      <c r="J43" s="4">
        <v>0</v>
      </c>
      <c r="K43" s="4"/>
      <c r="L43" s="3">
        <f t="shared" si="9"/>
        <v>6464505</v>
      </c>
      <c r="M43" s="3">
        <f t="shared" si="9"/>
        <v>7605370</v>
      </c>
      <c r="N43" s="4"/>
      <c r="P43" s="7" t="s">
        <v>16</v>
      </c>
      <c r="Q43" s="4">
        <v>2198</v>
      </c>
      <c r="R43" s="4">
        <v>1440</v>
      </c>
      <c r="S43" s="4">
        <v>0</v>
      </c>
      <c r="T43" s="4">
        <v>0</v>
      </c>
      <c r="U43" s="4">
        <v>564</v>
      </c>
      <c r="V43" s="4">
        <v>282</v>
      </c>
      <c r="W43" s="4">
        <v>2351</v>
      </c>
      <c r="X43" s="4">
        <v>0</v>
      </c>
      <c r="Y43" s="4">
        <v>1568</v>
      </c>
      <c r="Z43" s="4">
        <v>0</v>
      </c>
      <c r="AA43" s="3">
        <f t="shared" si="10"/>
        <v>6681</v>
      </c>
      <c r="AB43" s="3">
        <f t="shared" si="10"/>
        <v>1722</v>
      </c>
      <c r="AC43" s="4"/>
      <c r="AE43" s="7" t="s">
        <v>16</v>
      </c>
      <c r="AF43" s="4">
        <f t="shared" ref="AF43:AQ43" si="12">IFERROR(B43/Q43, "N.A.")</f>
        <v>1675.778889899909</v>
      </c>
      <c r="AG43" s="4">
        <f t="shared" si="12"/>
        <v>4106.5069444444443</v>
      </c>
      <c r="AH43" s="4" t="str">
        <f t="shared" si="12"/>
        <v>N.A.</v>
      </c>
      <c r="AI43" s="4" t="str">
        <f t="shared" si="12"/>
        <v>N.A.</v>
      </c>
      <c r="AJ43" s="4">
        <f t="shared" si="12"/>
        <v>1862.5</v>
      </c>
      <c r="AK43" s="4">
        <f t="shared" si="12"/>
        <v>6000</v>
      </c>
      <c r="AL43" s="4">
        <f t="shared" si="12"/>
        <v>736.15185027647817</v>
      </c>
      <c r="AM43" s="4" t="str">
        <f t="shared" si="12"/>
        <v>N.A.</v>
      </c>
      <c r="AN43" s="4">
        <f t="shared" si="12"/>
        <v>0</v>
      </c>
      <c r="AO43" s="4" t="str">
        <f t="shared" si="12"/>
        <v>N.A.</v>
      </c>
      <c r="AP43" s="4">
        <f t="shared" si="12"/>
        <v>967.59541984732823</v>
      </c>
      <c r="AQ43" s="4">
        <f t="shared" si="12"/>
        <v>4416.5911730545877</v>
      </c>
      <c r="AR43" s="4"/>
    </row>
    <row r="44" spans="1:44" ht="15.75" thickBot="1" x14ac:dyDescent="0.3">
      <c r="A44" s="8" t="s">
        <v>0</v>
      </c>
      <c r="B44" s="41">
        <f>B43+C43</f>
        <v>9596732</v>
      </c>
      <c r="C44" s="42"/>
      <c r="D44" s="41">
        <f>D43+E43</f>
        <v>0</v>
      </c>
      <c r="E44" s="42"/>
      <c r="F44" s="41">
        <f>F43+G43</f>
        <v>2742450</v>
      </c>
      <c r="G44" s="42"/>
      <c r="H44" s="41">
        <f>H43+I43</f>
        <v>1730693.0000000002</v>
      </c>
      <c r="I44" s="42"/>
      <c r="J44" s="41">
        <f>J43+K43</f>
        <v>0</v>
      </c>
      <c r="K44" s="42"/>
      <c r="L44" s="5"/>
      <c r="M44" s="2"/>
      <c r="N44" s="1">
        <f>B44+D44+F44+H44+J44</f>
        <v>14069875</v>
      </c>
      <c r="P44" s="8" t="s">
        <v>0</v>
      </c>
      <c r="Q44" s="41">
        <f>Q43+R43</f>
        <v>3638</v>
      </c>
      <c r="R44" s="42"/>
      <c r="S44" s="41">
        <f>S43+T43</f>
        <v>0</v>
      </c>
      <c r="T44" s="42"/>
      <c r="U44" s="41">
        <f>U43+V43</f>
        <v>846</v>
      </c>
      <c r="V44" s="42"/>
      <c r="W44" s="41">
        <f>W43+X43</f>
        <v>2351</v>
      </c>
      <c r="X44" s="42"/>
      <c r="Y44" s="41">
        <f>Y43+Z43</f>
        <v>1568</v>
      </c>
      <c r="Z44" s="42"/>
      <c r="AA44" s="5"/>
      <c r="AB44" s="2"/>
      <c r="AC44" s="1">
        <f>Q44+S44+U44+W44+Y44</f>
        <v>8403</v>
      </c>
      <c r="AE44" s="8" t="s">
        <v>0</v>
      </c>
      <c r="AF44" s="22">
        <f>IFERROR(B44/Q44,"N.A.")</f>
        <v>2637.9142385926334</v>
      </c>
      <c r="AG44" s="23"/>
      <c r="AH44" s="22" t="str">
        <f>IFERROR(D44/S44,"N.A.")</f>
        <v>N.A.</v>
      </c>
      <c r="AI44" s="23"/>
      <c r="AJ44" s="22">
        <f>IFERROR(F44/U44,"N.A.")</f>
        <v>3241.6666666666665</v>
      </c>
      <c r="AK44" s="23"/>
      <c r="AL44" s="22">
        <f>IFERROR(H44/W44,"N.A.")</f>
        <v>736.15185027647817</v>
      </c>
      <c r="AM44" s="23"/>
      <c r="AN44" s="22">
        <f>IFERROR(J44/Y44,"N.A.")</f>
        <v>0</v>
      </c>
      <c r="AO44" s="23"/>
      <c r="AP44" s="5"/>
      <c r="AQ44" s="2"/>
      <c r="AR44" s="4">
        <f>IFERROR(N44/AC44, "N.A.")</f>
        <v>1674.3871236463167</v>
      </c>
    </row>
  </sheetData>
  <mergeCells count="135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42578125" bestFit="1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38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2008229</v>
      </c>
      <c r="C15" s="4"/>
      <c r="D15" s="4"/>
      <c r="E15" s="4"/>
      <c r="F15" s="4">
        <v>304440</v>
      </c>
      <c r="G15" s="4"/>
      <c r="H15" s="4">
        <v>3803378</v>
      </c>
      <c r="I15" s="4"/>
      <c r="J15" s="4">
        <v>0</v>
      </c>
      <c r="K15" s="4"/>
      <c r="L15" s="3">
        <f t="shared" ref="L15:M18" si="0">B15+D15+F15+H15+J15</f>
        <v>6116047</v>
      </c>
      <c r="M15" s="3">
        <f t="shared" si="0"/>
        <v>0</v>
      </c>
      <c r="N15" s="4">
        <f>L15+M15</f>
        <v>6116047</v>
      </c>
      <c r="P15" s="6" t="s">
        <v>12</v>
      </c>
      <c r="Q15" s="4">
        <v>858</v>
      </c>
      <c r="R15" s="4">
        <v>0</v>
      </c>
      <c r="S15" s="4">
        <v>0</v>
      </c>
      <c r="T15" s="4">
        <v>0</v>
      </c>
      <c r="U15" s="4">
        <v>118</v>
      </c>
      <c r="V15" s="4">
        <v>0</v>
      </c>
      <c r="W15" s="4">
        <v>2240</v>
      </c>
      <c r="X15" s="4">
        <v>0</v>
      </c>
      <c r="Y15" s="4">
        <v>202</v>
      </c>
      <c r="Z15" s="4">
        <v>0</v>
      </c>
      <c r="AA15" s="3">
        <f t="shared" ref="AA15:AB19" si="1">Q15+S15+U15+W15+Y15</f>
        <v>3418</v>
      </c>
      <c r="AB15" s="3">
        <f t="shared" si="1"/>
        <v>0</v>
      </c>
      <c r="AC15" s="4">
        <f>AA15+AB15</f>
        <v>3418</v>
      </c>
      <c r="AE15" s="6" t="s">
        <v>12</v>
      </c>
      <c r="AF15" s="4">
        <f t="shared" ref="AF15:AR18" si="2">IFERROR(B15/Q15, "N.A.")</f>
        <v>2340.5932400932402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>
        <f t="shared" si="2"/>
        <v>2580</v>
      </c>
      <c r="AK15" s="4" t="str">
        <f t="shared" si="2"/>
        <v>N.A.</v>
      </c>
      <c r="AL15" s="4">
        <f t="shared" si="2"/>
        <v>1697.9366071428572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1789.3642480983031</v>
      </c>
      <c r="AQ15" s="4" t="str">
        <f t="shared" si="2"/>
        <v>N.A.</v>
      </c>
      <c r="AR15" s="4">
        <f t="shared" si="2"/>
        <v>1789.3642480983031</v>
      </c>
    </row>
    <row r="16" spans="1:44" ht="15.75" customHeight="1" thickBot="1" x14ac:dyDescent="0.3">
      <c r="A16" s="6" t="s">
        <v>13</v>
      </c>
      <c r="B16" s="4">
        <v>118000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118000</v>
      </c>
      <c r="M16" s="3">
        <f t="shared" si="0"/>
        <v>0</v>
      </c>
      <c r="N16" s="4">
        <f>L16+M16</f>
        <v>118000</v>
      </c>
      <c r="P16" s="6" t="s">
        <v>13</v>
      </c>
      <c r="Q16" s="4">
        <v>118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118</v>
      </c>
      <c r="AB16" s="3">
        <f t="shared" si="1"/>
        <v>0</v>
      </c>
      <c r="AC16" s="4">
        <f>AA16+AB16</f>
        <v>118</v>
      </c>
      <c r="AE16" s="6" t="s">
        <v>13</v>
      </c>
      <c r="AF16" s="4">
        <f t="shared" si="2"/>
        <v>1000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1000</v>
      </c>
      <c r="AQ16" s="4" t="str">
        <f t="shared" si="2"/>
        <v>N.A.</v>
      </c>
      <c r="AR16" s="4">
        <f t="shared" si="2"/>
        <v>1000</v>
      </c>
    </row>
    <row r="17" spans="1:44" ht="15.75" customHeight="1" thickBot="1" x14ac:dyDescent="0.3">
      <c r="A17" s="6" t="s">
        <v>14</v>
      </c>
      <c r="B17" s="4">
        <v>1730216</v>
      </c>
      <c r="C17" s="4">
        <v>8951940</v>
      </c>
      <c r="D17" s="4"/>
      <c r="E17" s="4"/>
      <c r="F17" s="4"/>
      <c r="G17" s="4">
        <v>127280</v>
      </c>
      <c r="H17" s="4"/>
      <c r="I17" s="4">
        <v>2600485</v>
      </c>
      <c r="J17" s="4">
        <v>0</v>
      </c>
      <c r="K17" s="4"/>
      <c r="L17" s="3">
        <f t="shared" si="0"/>
        <v>1730216</v>
      </c>
      <c r="M17" s="3">
        <f t="shared" si="0"/>
        <v>11679705</v>
      </c>
      <c r="N17" s="4">
        <f>L17+M17</f>
        <v>13409921</v>
      </c>
      <c r="P17" s="6" t="s">
        <v>14</v>
      </c>
      <c r="Q17" s="4">
        <v>791</v>
      </c>
      <c r="R17" s="4">
        <v>1677</v>
      </c>
      <c r="S17" s="4">
        <v>0</v>
      </c>
      <c r="T17" s="4">
        <v>0</v>
      </c>
      <c r="U17" s="4">
        <v>0</v>
      </c>
      <c r="V17" s="4">
        <v>148</v>
      </c>
      <c r="W17" s="4">
        <v>0</v>
      </c>
      <c r="X17" s="4">
        <v>2432</v>
      </c>
      <c r="Y17" s="4">
        <v>340</v>
      </c>
      <c r="Z17" s="4">
        <v>0</v>
      </c>
      <c r="AA17" s="3">
        <f t="shared" si="1"/>
        <v>1131</v>
      </c>
      <c r="AB17" s="3">
        <f t="shared" si="1"/>
        <v>4257</v>
      </c>
      <c r="AC17" s="4">
        <f>AA17+AB17</f>
        <v>5388</v>
      </c>
      <c r="AE17" s="6" t="s">
        <v>14</v>
      </c>
      <c r="AF17" s="4">
        <f t="shared" si="2"/>
        <v>2187.378002528445</v>
      </c>
      <c r="AG17" s="4">
        <f t="shared" si="2"/>
        <v>5338.0679785330949</v>
      </c>
      <c r="AH17" s="4" t="str">
        <f t="shared" si="2"/>
        <v>N.A.</v>
      </c>
      <c r="AI17" s="4" t="str">
        <f t="shared" si="2"/>
        <v>N.A.</v>
      </c>
      <c r="AJ17" s="4" t="str">
        <f t="shared" si="2"/>
        <v>N.A.</v>
      </c>
      <c r="AK17" s="4">
        <f t="shared" si="2"/>
        <v>860</v>
      </c>
      <c r="AL17" s="4" t="str">
        <f t="shared" si="2"/>
        <v>N.A.</v>
      </c>
      <c r="AM17" s="4">
        <f t="shared" si="2"/>
        <v>1069.2783717105262</v>
      </c>
      <c r="AN17" s="4">
        <f t="shared" si="2"/>
        <v>0</v>
      </c>
      <c r="AO17" s="4" t="str">
        <f t="shared" si="2"/>
        <v>N.A.</v>
      </c>
      <c r="AP17" s="4">
        <f t="shared" si="2"/>
        <v>1529.8107869142352</v>
      </c>
      <c r="AQ17" s="4">
        <f t="shared" si="2"/>
        <v>2743.6469344608881</v>
      </c>
      <c r="AR17" s="4">
        <f t="shared" si="2"/>
        <v>2488.8494803266517</v>
      </c>
    </row>
    <row r="18" spans="1:44" ht="15.75" customHeight="1" thickBot="1" x14ac:dyDescent="0.3">
      <c r="A18" s="6" t="s">
        <v>15</v>
      </c>
      <c r="B18" s="4">
        <v>1787772</v>
      </c>
      <c r="C18" s="4"/>
      <c r="D18" s="4">
        <v>608020</v>
      </c>
      <c r="E18" s="4"/>
      <c r="F18" s="4"/>
      <c r="G18" s="4">
        <v>5972080</v>
      </c>
      <c r="H18" s="4">
        <v>3266398</v>
      </c>
      <c r="I18" s="4"/>
      <c r="J18" s="4"/>
      <c r="K18" s="4"/>
      <c r="L18" s="3">
        <f t="shared" si="0"/>
        <v>5662190</v>
      </c>
      <c r="M18" s="3">
        <f t="shared" si="0"/>
        <v>5972080</v>
      </c>
      <c r="N18" s="4">
        <f>L18+M18</f>
        <v>11634270</v>
      </c>
      <c r="P18" s="6" t="s">
        <v>15</v>
      </c>
      <c r="Q18" s="4">
        <v>768</v>
      </c>
      <c r="R18" s="4">
        <v>0</v>
      </c>
      <c r="S18" s="4">
        <v>303</v>
      </c>
      <c r="T18" s="4">
        <v>0</v>
      </c>
      <c r="U18" s="4">
        <v>0</v>
      </c>
      <c r="V18" s="4">
        <v>320</v>
      </c>
      <c r="W18" s="4">
        <v>1256</v>
      </c>
      <c r="X18" s="4">
        <v>0</v>
      </c>
      <c r="Y18" s="4">
        <v>0</v>
      </c>
      <c r="Z18" s="4">
        <v>0</v>
      </c>
      <c r="AA18" s="3">
        <f t="shared" si="1"/>
        <v>2327</v>
      </c>
      <c r="AB18" s="3">
        <f t="shared" si="1"/>
        <v>320</v>
      </c>
      <c r="AC18" s="4">
        <f>AA18+AB18</f>
        <v>2647</v>
      </c>
      <c r="AE18" s="6" t="s">
        <v>15</v>
      </c>
      <c r="AF18" s="4">
        <f t="shared" si="2"/>
        <v>2327.828125</v>
      </c>
      <c r="AG18" s="4" t="str">
        <f t="shared" si="2"/>
        <v>N.A.</v>
      </c>
      <c r="AH18" s="4">
        <f t="shared" si="2"/>
        <v>2006.6666666666667</v>
      </c>
      <c r="AI18" s="4" t="str">
        <f t="shared" si="2"/>
        <v>N.A.</v>
      </c>
      <c r="AJ18" s="4" t="str">
        <f t="shared" si="2"/>
        <v>N.A.</v>
      </c>
      <c r="AK18" s="4">
        <f t="shared" si="2"/>
        <v>18662.75</v>
      </c>
      <c r="AL18" s="4">
        <f t="shared" si="2"/>
        <v>2600.6353503184714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2433.2574129780833</v>
      </c>
      <c r="AQ18" s="4">
        <f t="shared" si="2"/>
        <v>18662.75</v>
      </c>
      <c r="AR18" s="4">
        <f t="shared" si="2"/>
        <v>4395.2663392519835</v>
      </c>
    </row>
    <row r="19" spans="1:44" ht="15.75" customHeight="1" thickBot="1" x14ac:dyDescent="0.3">
      <c r="A19" s="7" t="s">
        <v>16</v>
      </c>
      <c r="B19" s="4">
        <v>5644217</v>
      </c>
      <c r="C19" s="4">
        <v>8951940</v>
      </c>
      <c r="D19" s="4">
        <v>608020</v>
      </c>
      <c r="E19" s="4"/>
      <c r="F19" s="4">
        <v>304440</v>
      </c>
      <c r="G19" s="4">
        <v>6099359.9999999991</v>
      </c>
      <c r="H19" s="4">
        <v>7069775.9999999981</v>
      </c>
      <c r="I19" s="4">
        <v>2600485</v>
      </c>
      <c r="J19" s="4">
        <v>0</v>
      </c>
      <c r="K19" s="4"/>
      <c r="L19" s="3">
        <f t="shared" ref="L19:M19" si="3">SUM(L15:L18)</f>
        <v>13626453</v>
      </c>
      <c r="M19" s="3">
        <f t="shared" si="3"/>
        <v>17651785</v>
      </c>
      <c r="N19" s="4"/>
      <c r="P19" s="7" t="s">
        <v>16</v>
      </c>
      <c r="Q19" s="4">
        <v>2535</v>
      </c>
      <c r="R19" s="4">
        <v>1677</v>
      </c>
      <c r="S19" s="4">
        <v>303</v>
      </c>
      <c r="T19" s="4">
        <v>0</v>
      </c>
      <c r="U19" s="4">
        <v>118</v>
      </c>
      <c r="V19" s="4">
        <v>468</v>
      </c>
      <c r="W19" s="4">
        <v>3496</v>
      </c>
      <c r="X19" s="4">
        <v>2432</v>
      </c>
      <c r="Y19" s="4">
        <v>542</v>
      </c>
      <c r="Z19" s="4">
        <v>0</v>
      </c>
      <c r="AA19" s="3">
        <f t="shared" si="1"/>
        <v>6994</v>
      </c>
      <c r="AB19" s="3">
        <f t="shared" si="1"/>
        <v>4577</v>
      </c>
      <c r="AC19" s="4"/>
      <c r="AE19" s="7" t="s">
        <v>16</v>
      </c>
      <c r="AF19" s="4">
        <f t="shared" ref="AF19:AQ19" si="4">IFERROR(B19/Q19, "N.A.")</f>
        <v>2226.5155818540434</v>
      </c>
      <c r="AG19" s="4">
        <f t="shared" si="4"/>
        <v>5338.0679785330949</v>
      </c>
      <c r="AH19" s="4">
        <f t="shared" si="4"/>
        <v>2006.6666666666667</v>
      </c>
      <c r="AI19" s="4" t="str">
        <f t="shared" si="4"/>
        <v>N.A.</v>
      </c>
      <c r="AJ19" s="4">
        <f t="shared" si="4"/>
        <v>2580</v>
      </c>
      <c r="AK19" s="4">
        <f t="shared" si="4"/>
        <v>13032.82051282051</v>
      </c>
      <c r="AL19" s="4">
        <f t="shared" si="4"/>
        <v>2022.2471395881003</v>
      </c>
      <c r="AM19" s="4">
        <f t="shared" si="4"/>
        <v>1069.2783717105262</v>
      </c>
      <c r="AN19" s="4">
        <f t="shared" si="4"/>
        <v>0</v>
      </c>
      <c r="AO19" s="4" t="str">
        <f t="shared" si="4"/>
        <v>N.A.</v>
      </c>
      <c r="AP19" s="4">
        <f t="shared" si="4"/>
        <v>1948.3061195310265</v>
      </c>
      <c r="AQ19" s="4">
        <f t="shared" si="4"/>
        <v>3856.6277037360715</v>
      </c>
      <c r="AR19" s="4"/>
    </row>
    <row r="20" spans="1:44" ht="15.75" thickBot="1" x14ac:dyDescent="0.3">
      <c r="A20" s="8" t="s">
        <v>0</v>
      </c>
      <c r="B20" s="41">
        <f>B19+C19</f>
        <v>14596157</v>
      </c>
      <c r="C20" s="42"/>
      <c r="D20" s="41">
        <f>D19+E19</f>
        <v>608020</v>
      </c>
      <c r="E20" s="42"/>
      <c r="F20" s="41">
        <f>F19+G19</f>
        <v>6403799.9999999991</v>
      </c>
      <c r="G20" s="42"/>
      <c r="H20" s="41">
        <f>H19+I19</f>
        <v>9670260.9999999981</v>
      </c>
      <c r="I20" s="42"/>
      <c r="J20" s="41">
        <f>J19+K19</f>
        <v>0</v>
      </c>
      <c r="K20" s="42"/>
      <c r="L20" s="5"/>
      <c r="M20" s="2"/>
      <c r="N20" s="1">
        <f>B20+D20+F20+H20+J20</f>
        <v>31278238</v>
      </c>
      <c r="P20" s="8" t="s">
        <v>0</v>
      </c>
      <c r="Q20" s="41">
        <f>Q19+R19</f>
        <v>4212</v>
      </c>
      <c r="R20" s="42"/>
      <c r="S20" s="41">
        <f>S19+T19</f>
        <v>303</v>
      </c>
      <c r="T20" s="42"/>
      <c r="U20" s="41">
        <f>U19+V19</f>
        <v>586</v>
      </c>
      <c r="V20" s="42"/>
      <c r="W20" s="41">
        <f>W19+X19</f>
        <v>5928</v>
      </c>
      <c r="X20" s="42"/>
      <c r="Y20" s="41">
        <f>Y19+Z19</f>
        <v>542</v>
      </c>
      <c r="Z20" s="42"/>
      <c r="AA20" s="5"/>
      <c r="AB20" s="2"/>
      <c r="AC20" s="1">
        <f>Q20+S20+U20+W20+Y20</f>
        <v>11571</v>
      </c>
      <c r="AE20" s="8" t="s">
        <v>0</v>
      </c>
      <c r="AF20" s="22">
        <f>IFERROR(B20/Q20,"N.A.")</f>
        <v>3465.37440645774</v>
      </c>
      <c r="AG20" s="23"/>
      <c r="AH20" s="22">
        <f>IFERROR(D20/S20,"N.A.")</f>
        <v>2006.6666666666667</v>
      </c>
      <c r="AI20" s="23"/>
      <c r="AJ20" s="22">
        <f>IFERROR(F20/U20,"N.A.")</f>
        <v>10927.986348122866</v>
      </c>
      <c r="AK20" s="23"/>
      <c r="AL20" s="22">
        <f>IFERROR(H20/W20,"N.A.")</f>
        <v>1631.2855937921724</v>
      </c>
      <c r="AM20" s="23"/>
      <c r="AN20" s="22">
        <f>IFERROR(J20/Y20,"N.A.")</f>
        <v>0</v>
      </c>
      <c r="AO20" s="23"/>
      <c r="AP20" s="5"/>
      <c r="AQ20" s="2"/>
      <c r="AR20" s="4">
        <f>IFERROR(N20/AC20, "N.A.")</f>
        <v>2703.1577218909342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1836014</v>
      </c>
      <c r="C27" s="4"/>
      <c r="D27" s="4"/>
      <c r="E27" s="4"/>
      <c r="F27" s="4"/>
      <c r="G27" s="4"/>
      <c r="H27" s="4">
        <v>2138863</v>
      </c>
      <c r="I27" s="4"/>
      <c r="J27" s="4">
        <v>0</v>
      </c>
      <c r="K27" s="4"/>
      <c r="L27" s="3">
        <f t="shared" ref="L27:M31" si="5">B27+D27+F27+H27+J27</f>
        <v>3974877</v>
      </c>
      <c r="M27" s="3">
        <f t="shared" si="5"/>
        <v>0</v>
      </c>
      <c r="N27" s="4">
        <f>L27+M27</f>
        <v>3974877</v>
      </c>
      <c r="P27" s="6" t="s">
        <v>12</v>
      </c>
      <c r="Q27" s="4">
        <v>683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1159</v>
      </c>
      <c r="X27" s="4">
        <v>0</v>
      </c>
      <c r="Y27" s="4">
        <v>101</v>
      </c>
      <c r="Z27" s="4">
        <v>0</v>
      </c>
      <c r="AA27" s="3">
        <f t="shared" ref="AA27:AB31" si="6">Q27+S27+U27+W27+Y27</f>
        <v>1943</v>
      </c>
      <c r="AB27" s="3">
        <f t="shared" si="6"/>
        <v>0</v>
      </c>
      <c r="AC27" s="4">
        <f>AA27+AB27</f>
        <v>1943</v>
      </c>
      <c r="AE27" s="6" t="s">
        <v>12</v>
      </c>
      <c r="AF27" s="4">
        <f t="shared" ref="AF27:AR30" si="7">IFERROR(B27/Q27, "N.A.")</f>
        <v>2688.1610541727673</v>
      </c>
      <c r="AG27" s="4" t="str">
        <f t="shared" si="7"/>
        <v>N.A.</v>
      </c>
      <c r="AH27" s="4" t="str">
        <f t="shared" si="7"/>
        <v>N.A.</v>
      </c>
      <c r="AI27" s="4" t="str">
        <f t="shared" si="7"/>
        <v>N.A.</v>
      </c>
      <c r="AJ27" s="4" t="str">
        <f t="shared" si="7"/>
        <v>N.A.</v>
      </c>
      <c r="AK27" s="4" t="str">
        <f t="shared" si="7"/>
        <v>N.A.</v>
      </c>
      <c r="AL27" s="4">
        <f t="shared" si="7"/>
        <v>1845.4383088869715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2045.7421513124034</v>
      </c>
      <c r="AQ27" s="4" t="str">
        <f t="shared" si="7"/>
        <v>N.A.</v>
      </c>
      <c r="AR27" s="4">
        <f t="shared" si="7"/>
        <v>2045.7421513124034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4">
        <f>AA28+AB28</f>
        <v>0</v>
      </c>
      <c r="AE28" s="6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4" t="str">
        <f t="shared" si="7"/>
        <v>N.A.</v>
      </c>
    </row>
    <row r="29" spans="1:44" ht="15.75" customHeight="1" thickBot="1" x14ac:dyDescent="0.3">
      <c r="A29" s="6" t="s">
        <v>14</v>
      </c>
      <c r="B29" s="4">
        <v>1255036</v>
      </c>
      <c r="C29" s="4">
        <v>7027739.9999999981</v>
      </c>
      <c r="D29" s="4"/>
      <c r="E29" s="4"/>
      <c r="F29" s="4"/>
      <c r="G29" s="4">
        <v>127280</v>
      </c>
      <c r="H29" s="4"/>
      <c r="I29" s="4">
        <v>1597844.9999999998</v>
      </c>
      <c r="J29" s="4"/>
      <c r="K29" s="4"/>
      <c r="L29" s="3">
        <f t="shared" si="5"/>
        <v>1255036</v>
      </c>
      <c r="M29" s="3">
        <f t="shared" si="5"/>
        <v>8752864.9999999981</v>
      </c>
      <c r="N29" s="4">
        <f>L29+M29</f>
        <v>10007900.999999998</v>
      </c>
      <c r="P29" s="6" t="s">
        <v>14</v>
      </c>
      <c r="Q29" s="4">
        <v>488</v>
      </c>
      <c r="R29" s="4">
        <v>1249</v>
      </c>
      <c r="S29" s="4">
        <v>0</v>
      </c>
      <c r="T29" s="4">
        <v>0</v>
      </c>
      <c r="U29" s="4">
        <v>0</v>
      </c>
      <c r="V29" s="4">
        <v>148</v>
      </c>
      <c r="W29" s="4">
        <v>0</v>
      </c>
      <c r="X29" s="4">
        <v>1591</v>
      </c>
      <c r="Y29" s="4">
        <v>0</v>
      </c>
      <c r="Z29" s="4">
        <v>0</v>
      </c>
      <c r="AA29" s="3">
        <f t="shared" si="6"/>
        <v>488</v>
      </c>
      <c r="AB29" s="3">
        <f t="shared" si="6"/>
        <v>2988</v>
      </c>
      <c r="AC29" s="4">
        <f>AA29+AB29</f>
        <v>3476</v>
      </c>
      <c r="AE29" s="6" t="s">
        <v>14</v>
      </c>
      <c r="AF29" s="4">
        <f t="shared" si="7"/>
        <v>2571.7950819672133</v>
      </c>
      <c r="AG29" s="4">
        <f t="shared" si="7"/>
        <v>5626.6933546837454</v>
      </c>
      <c r="AH29" s="4" t="str">
        <f t="shared" si="7"/>
        <v>N.A.</v>
      </c>
      <c r="AI29" s="4" t="str">
        <f t="shared" si="7"/>
        <v>N.A.</v>
      </c>
      <c r="AJ29" s="4" t="str">
        <f t="shared" si="7"/>
        <v>N.A.</v>
      </c>
      <c r="AK29" s="4">
        <f t="shared" si="7"/>
        <v>860</v>
      </c>
      <c r="AL29" s="4" t="str">
        <f t="shared" si="7"/>
        <v>N.A.</v>
      </c>
      <c r="AM29" s="4">
        <f t="shared" si="7"/>
        <v>1004.3023255813952</v>
      </c>
      <c r="AN29" s="4" t="str">
        <f t="shared" si="7"/>
        <v>N.A.</v>
      </c>
      <c r="AO29" s="4" t="str">
        <f t="shared" si="7"/>
        <v>N.A.</v>
      </c>
      <c r="AP29" s="4">
        <f t="shared" si="7"/>
        <v>2571.7950819672133</v>
      </c>
      <c r="AQ29" s="4">
        <f t="shared" si="7"/>
        <v>2929.339022757697</v>
      </c>
      <c r="AR29" s="4">
        <f t="shared" si="7"/>
        <v>2879.1429804372838</v>
      </c>
    </row>
    <row r="30" spans="1:44" ht="15.75" customHeight="1" thickBot="1" x14ac:dyDescent="0.3">
      <c r="A30" s="6" t="s">
        <v>15</v>
      </c>
      <c r="B30" s="4">
        <v>1787772</v>
      </c>
      <c r="C30" s="4"/>
      <c r="D30" s="4">
        <v>608020</v>
      </c>
      <c r="E30" s="4"/>
      <c r="F30" s="4"/>
      <c r="G30" s="4">
        <v>5972080</v>
      </c>
      <c r="H30" s="4">
        <v>3092678</v>
      </c>
      <c r="I30" s="4"/>
      <c r="J30" s="4"/>
      <c r="K30" s="4"/>
      <c r="L30" s="3">
        <f t="shared" si="5"/>
        <v>5488470</v>
      </c>
      <c r="M30" s="3">
        <f t="shared" si="5"/>
        <v>5972080</v>
      </c>
      <c r="N30" s="4">
        <f>L30+M30</f>
        <v>11460550</v>
      </c>
      <c r="P30" s="6" t="s">
        <v>15</v>
      </c>
      <c r="Q30" s="4">
        <v>768</v>
      </c>
      <c r="R30" s="4">
        <v>0</v>
      </c>
      <c r="S30" s="4">
        <v>303</v>
      </c>
      <c r="T30" s="4">
        <v>0</v>
      </c>
      <c r="U30" s="4">
        <v>0</v>
      </c>
      <c r="V30" s="4">
        <v>320</v>
      </c>
      <c r="W30" s="4">
        <v>1155</v>
      </c>
      <c r="X30" s="4">
        <v>0</v>
      </c>
      <c r="Y30" s="4">
        <v>0</v>
      </c>
      <c r="Z30" s="4">
        <v>0</v>
      </c>
      <c r="AA30" s="3">
        <f t="shared" si="6"/>
        <v>2226</v>
      </c>
      <c r="AB30" s="3">
        <f t="shared" si="6"/>
        <v>320</v>
      </c>
      <c r="AC30" s="4">
        <f>AA30+AB30</f>
        <v>2546</v>
      </c>
      <c r="AE30" s="6" t="s">
        <v>15</v>
      </c>
      <c r="AF30" s="4">
        <f t="shared" si="7"/>
        <v>2327.828125</v>
      </c>
      <c r="AG30" s="4" t="str">
        <f t="shared" si="7"/>
        <v>N.A.</v>
      </c>
      <c r="AH30" s="4">
        <f t="shared" si="7"/>
        <v>2006.6666666666667</v>
      </c>
      <c r="AI30" s="4" t="str">
        <f t="shared" si="7"/>
        <v>N.A.</v>
      </c>
      <c r="AJ30" s="4" t="str">
        <f t="shared" si="7"/>
        <v>N.A.</v>
      </c>
      <c r="AK30" s="4">
        <f t="shared" si="7"/>
        <v>18662.75</v>
      </c>
      <c r="AL30" s="4">
        <f t="shared" si="7"/>
        <v>2677.6432900432901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2465.6199460916441</v>
      </c>
      <c r="AQ30" s="4">
        <f t="shared" si="7"/>
        <v>18662.75</v>
      </c>
      <c r="AR30" s="4">
        <f t="shared" si="7"/>
        <v>4501.3943440691282</v>
      </c>
    </row>
    <row r="31" spans="1:44" ht="15.75" customHeight="1" thickBot="1" x14ac:dyDescent="0.3">
      <c r="A31" s="7" t="s">
        <v>16</v>
      </c>
      <c r="B31" s="4">
        <v>4878822</v>
      </c>
      <c r="C31" s="4">
        <v>7027739.9999999981</v>
      </c>
      <c r="D31" s="4">
        <v>608020</v>
      </c>
      <c r="E31" s="4"/>
      <c r="F31" s="4"/>
      <c r="G31" s="4">
        <v>6099359.9999999991</v>
      </c>
      <c r="H31" s="4">
        <v>5231541</v>
      </c>
      <c r="I31" s="4">
        <v>1597844.9999999998</v>
      </c>
      <c r="J31" s="4">
        <v>0</v>
      </c>
      <c r="K31" s="4"/>
      <c r="L31" s="3">
        <f t="shared" si="5"/>
        <v>10718383</v>
      </c>
      <c r="M31" s="3">
        <f t="shared" si="5"/>
        <v>14724944.999999996</v>
      </c>
      <c r="N31" s="4"/>
      <c r="P31" s="7" t="s">
        <v>16</v>
      </c>
      <c r="Q31" s="4">
        <v>1939</v>
      </c>
      <c r="R31" s="4">
        <v>1249</v>
      </c>
      <c r="S31" s="4">
        <v>303</v>
      </c>
      <c r="T31" s="4">
        <v>0</v>
      </c>
      <c r="U31" s="4">
        <v>0</v>
      </c>
      <c r="V31" s="4">
        <v>468</v>
      </c>
      <c r="W31" s="4">
        <v>2314</v>
      </c>
      <c r="X31" s="4">
        <v>1591</v>
      </c>
      <c r="Y31" s="4">
        <v>101</v>
      </c>
      <c r="Z31" s="4">
        <v>0</v>
      </c>
      <c r="AA31" s="3">
        <f t="shared" si="6"/>
        <v>4657</v>
      </c>
      <c r="AB31" s="3">
        <f t="shared" si="6"/>
        <v>3308</v>
      </c>
      <c r="AC31" s="4"/>
      <c r="AE31" s="7" t="s">
        <v>16</v>
      </c>
      <c r="AF31" s="4">
        <f t="shared" ref="AF31:AQ31" si="8">IFERROR(B31/Q31, "N.A.")</f>
        <v>2516.1536874677668</v>
      </c>
      <c r="AG31" s="4">
        <f t="shared" si="8"/>
        <v>5626.6933546837454</v>
      </c>
      <c r="AH31" s="4">
        <f t="shared" si="8"/>
        <v>2006.6666666666667</v>
      </c>
      <c r="AI31" s="4" t="str">
        <f t="shared" si="8"/>
        <v>N.A.</v>
      </c>
      <c r="AJ31" s="4" t="str">
        <f t="shared" si="8"/>
        <v>N.A.</v>
      </c>
      <c r="AK31" s="4">
        <f t="shared" si="8"/>
        <v>13032.82051282051</v>
      </c>
      <c r="AL31" s="4">
        <f t="shared" si="8"/>
        <v>2260.8215211754537</v>
      </c>
      <c r="AM31" s="4">
        <f t="shared" si="8"/>
        <v>1004.3023255813952</v>
      </c>
      <c r="AN31" s="4">
        <f t="shared" si="8"/>
        <v>0</v>
      </c>
      <c r="AO31" s="4" t="str">
        <f t="shared" si="8"/>
        <v>N.A.</v>
      </c>
      <c r="AP31" s="4">
        <f t="shared" si="8"/>
        <v>2301.5638823276786</v>
      </c>
      <c r="AQ31" s="4">
        <f t="shared" si="8"/>
        <v>4451.3134824667459</v>
      </c>
      <c r="AR31" s="4"/>
    </row>
    <row r="32" spans="1:44" ht="15.75" thickBot="1" x14ac:dyDescent="0.3">
      <c r="A32" s="8" t="s">
        <v>0</v>
      </c>
      <c r="B32" s="41">
        <f>B31+C31</f>
        <v>11906561.999999998</v>
      </c>
      <c r="C32" s="42"/>
      <c r="D32" s="41">
        <f>D31+E31</f>
        <v>608020</v>
      </c>
      <c r="E32" s="42"/>
      <c r="F32" s="41">
        <f>F31+G31</f>
        <v>6099359.9999999991</v>
      </c>
      <c r="G32" s="42"/>
      <c r="H32" s="41">
        <f>H31+I31</f>
        <v>6829386</v>
      </c>
      <c r="I32" s="42"/>
      <c r="J32" s="41">
        <f>J31+K31</f>
        <v>0</v>
      </c>
      <c r="K32" s="42"/>
      <c r="L32" s="5"/>
      <c r="M32" s="2"/>
      <c r="N32" s="1">
        <f>B32+D32+F32+H32+J32</f>
        <v>25443327.999999996</v>
      </c>
      <c r="P32" s="8" t="s">
        <v>0</v>
      </c>
      <c r="Q32" s="41">
        <f>Q31+R31</f>
        <v>3188</v>
      </c>
      <c r="R32" s="42"/>
      <c r="S32" s="41">
        <f>S31+T31</f>
        <v>303</v>
      </c>
      <c r="T32" s="42"/>
      <c r="U32" s="41">
        <f>U31+V31</f>
        <v>468</v>
      </c>
      <c r="V32" s="42"/>
      <c r="W32" s="41">
        <f>W31+X31</f>
        <v>3905</v>
      </c>
      <c r="X32" s="42"/>
      <c r="Y32" s="41">
        <f>Y31+Z31</f>
        <v>101</v>
      </c>
      <c r="Z32" s="42"/>
      <c r="AA32" s="5"/>
      <c r="AB32" s="2"/>
      <c r="AC32" s="1">
        <f>Q32+S32+U32+W32+Y32</f>
        <v>7965</v>
      </c>
      <c r="AE32" s="8" t="s">
        <v>0</v>
      </c>
      <c r="AF32" s="22">
        <f>IFERROR(B32/Q32,"N.A.")</f>
        <v>3734.8061480552064</v>
      </c>
      <c r="AG32" s="23"/>
      <c r="AH32" s="22">
        <f>IFERROR(D32/S32,"N.A.")</f>
        <v>2006.6666666666667</v>
      </c>
      <c r="AI32" s="23"/>
      <c r="AJ32" s="22">
        <f>IFERROR(F32/U32,"N.A.")</f>
        <v>13032.82051282051</v>
      </c>
      <c r="AK32" s="23"/>
      <c r="AL32" s="22">
        <f>IFERROR(H32/W32,"N.A.")</f>
        <v>1748.8824583866838</v>
      </c>
      <c r="AM32" s="23"/>
      <c r="AN32" s="22">
        <f>IFERROR(J32/Y32,"N.A.")</f>
        <v>0</v>
      </c>
      <c r="AO32" s="23"/>
      <c r="AP32" s="5"/>
      <c r="AQ32" s="2"/>
      <c r="AR32" s="4">
        <f>IFERROR(N32/AC32, "N.A.")</f>
        <v>3194.3914626490891</v>
      </c>
    </row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>
        <v>172215</v>
      </c>
      <c r="C39" s="4"/>
      <c r="D39" s="4"/>
      <c r="E39" s="4"/>
      <c r="F39" s="4">
        <v>304440</v>
      </c>
      <c r="G39" s="4"/>
      <c r="H39" s="4">
        <v>1664515.0000000002</v>
      </c>
      <c r="I39" s="4"/>
      <c r="J39" s="4">
        <v>0</v>
      </c>
      <c r="K39" s="4"/>
      <c r="L39" s="3">
        <f t="shared" ref="L39:M43" si="9">B39+D39+F39+H39+J39</f>
        <v>2141170</v>
      </c>
      <c r="M39" s="3">
        <f t="shared" si="9"/>
        <v>0</v>
      </c>
      <c r="N39" s="4">
        <f>L39+M39</f>
        <v>2141170</v>
      </c>
      <c r="P39" s="6" t="s">
        <v>12</v>
      </c>
      <c r="Q39" s="4">
        <v>175</v>
      </c>
      <c r="R39" s="4">
        <v>0</v>
      </c>
      <c r="S39" s="4">
        <v>0</v>
      </c>
      <c r="T39" s="4">
        <v>0</v>
      </c>
      <c r="U39" s="4">
        <v>118</v>
      </c>
      <c r="V39" s="4">
        <v>0</v>
      </c>
      <c r="W39" s="4">
        <v>1081</v>
      </c>
      <c r="X39" s="4">
        <v>0</v>
      </c>
      <c r="Y39" s="4">
        <v>101</v>
      </c>
      <c r="Z39" s="4">
        <v>0</v>
      </c>
      <c r="AA39" s="3">
        <f t="shared" ref="AA39:AB43" si="10">Q39+S39+U39+W39+Y39</f>
        <v>1475</v>
      </c>
      <c r="AB39" s="3">
        <f t="shared" si="10"/>
        <v>0</v>
      </c>
      <c r="AC39" s="4">
        <f>AA39+AB39</f>
        <v>1475</v>
      </c>
      <c r="AE39" s="6" t="s">
        <v>12</v>
      </c>
      <c r="AF39" s="4">
        <f t="shared" ref="AF39:AR42" si="11">IFERROR(B39/Q39, "N.A.")</f>
        <v>984.08571428571429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>
        <f t="shared" si="11"/>
        <v>2580</v>
      </c>
      <c r="AK39" s="4" t="str">
        <f t="shared" si="11"/>
        <v>N.A.</v>
      </c>
      <c r="AL39" s="4">
        <f t="shared" si="11"/>
        <v>1539.7918593894544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1451.6406779661017</v>
      </c>
      <c r="AQ39" s="4" t="str">
        <f t="shared" si="11"/>
        <v>N.A.</v>
      </c>
      <c r="AR39" s="4">
        <f t="shared" si="11"/>
        <v>1451.6406779661017</v>
      </c>
    </row>
    <row r="40" spans="1:44" ht="15.75" customHeight="1" thickBot="1" x14ac:dyDescent="0.3">
      <c r="A40" s="6" t="s">
        <v>13</v>
      </c>
      <c r="B40" s="4">
        <v>118000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118000</v>
      </c>
      <c r="M40" s="3">
        <f t="shared" si="9"/>
        <v>0</v>
      </c>
      <c r="N40" s="4">
        <f>L40+M40</f>
        <v>118000</v>
      </c>
      <c r="P40" s="6" t="s">
        <v>13</v>
      </c>
      <c r="Q40" s="4">
        <v>118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118</v>
      </c>
      <c r="AB40" s="3">
        <f t="shared" si="10"/>
        <v>0</v>
      </c>
      <c r="AC40" s="4">
        <f>AA40+AB40</f>
        <v>118</v>
      </c>
      <c r="AE40" s="6" t="s">
        <v>13</v>
      </c>
      <c r="AF40" s="4">
        <f t="shared" si="11"/>
        <v>1000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1000</v>
      </c>
      <c r="AQ40" s="4" t="str">
        <f t="shared" si="11"/>
        <v>N.A.</v>
      </c>
      <c r="AR40" s="4">
        <f t="shared" si="11"/>
        <v>1000</v>
      </c>
    </row>
    <row r="41" spans="1:44" ht="15.75" customHeight="1" thickBot="1" x14ac:dyDescent="0.3">
      <c r="A41" s="6" t="s">
        <v>14</v>
      </c>
      <c r="B41" s="4">
        <v>475180</v>
      </c>
      <c r="C41" s="4">
        <v>1924200.0000000002</v>
      </c>
      <c r="D41" s="4"/>
      <c r="E41" s="4"/>
      <c r="F41" s="4"/>
      <c r="G41" s="4"/>
      <c r="H41" s="4"/>
      <c r="I41" s="4">
        <v>1002639.9999999998</v>
      </c>
      <c r="J41" s="4">
        <v>0</v>
      </c>
      <c r="K41" s="4"/>
      <c r="L41" s="3">
        <f t="shared" si="9"/>
        <v>475180</v>
      </c>
      <c r="M41" s="3">
        <f t="shared" si="9"/>
        <v>2926840</v>
      </c>
      <c r="N41" s="4">
        <f>L41+M41</f>
        <v>3402020</v>
      </c>
      <c r="P41" s="6" t="s">
        <v>14</v>
      </c>
      <c r="Q41" s="4">
        <v>303</v>
      </c>
      <c r="R41" s="4">
        <v>428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841</v>
      </c>
      <c r="Y41" s="4">
        <v>340</v>
      </c>
      <c r="Z41" s="4">
        <v>0</v>
      </c>
      <c r="AA41" s="3">
        <f t="shared" si="10"/>
        <v>643</v>
      </c>
      <c r="AB41" s="3">
        <f t="shared" si="10"/>
        <v>1269</v>
      </c>
      <c r="AC41" s="4">
        <f>AA41+AB41</f>
        <v>1912</v>
      </c>
      <c r="AE41" s="6" t="s">
        <v>14</v>
      </c>
      <c r="AF41" s="4">
        <f t="shared" si="11"/>
        <v>1568.2508250825083</v>
      </c>
      <c r="AG41" s="4">
        <f t="shared" si="11"/>
        <v>4495.7943925233649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 t="str">
        <f t="shared" si="11"/>
        <v>N.A.</v>
      </c>
      <c r="AL41" s="4" t="str">
        <f t="shared" si="11"/>
        <v>N.A.</v>
      </c>
      <c r="AM41" s="4">
        <f t="shared" si="11"/>
        <v>1192.1997621878713</v>
      </c>
      <c r="AN41" s="4">
        <f t="shared" si="11"/>
        <v>0</v>
      </c>
      <c r="AO41" s="4" t="str">
        <f t="shared" si="11"/>
        <v>N.A.</v>
      </c>
      <c r="AP41" s="4">
        <f t="shared" si="11"/>
        <v>739.00466562986003</v>
      </c>
      <c r="AQ41" s="4">
        <f t="shared" si="11"/>
        <v>2306.414499605989</v>
      </c>
      <c r="AR41" s="4">
        <f t="shared" si="11"/>
        <v>1779.2991631799164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>
        <v>173720</v>
      </c>
      <c r="I42" s="4"/>
      <c r="J42" s="4"/>
      <c r="K42" s="4"/>
      <c r="L42" s="3">
        <f t="shared" si="9"/>
        <v>173720</v>
      </c>
      <c r="M42" s="3">
        <f t="shared" si="9"/>
        <v>0</v>
      </c>
      <c r="N42" s="4">
        <f>L42+M42</f>
        <v>173720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101</v>
      </c>
      <c r="X42" s="4">
        <v>0</v>
      </c>
      <c r="Y42" s="4">
        <v>0</v>
      </c>
      <c r="Z42" s="4">
        <v>0</v>
      </c>
      <c r="AA42" s="3">
        <f t="shared" si="10"/>
        <v>101</v>
      </c>
      <c r="AB42" s="3">
        <f t="shared" si="10"/>
        <v>0</v>
      </c>
      <c r="AC42" s="4">
        <f>AA42+AB42</f>
        <v>101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>
        <f t="shared" si="11"/>
        <v>1720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>
        <f t="shared" si="11"/>
        <v>1720</v>
      </c>
      <c r="AQ42" s="4" t="str">
        <f t="shared" si="11"/>
        <v>N.A.</v>
      </c>
      <c r="AR42" s="4">
        <f t="shared" si="11"/>
        <v>1720</v>
      </c>
    </row>
    <row r="43" spans="1:44" ht="15.75" customHeight="1" thickBot="1" x14ac:dyDescent="0.3">
      <c r="A43" s="7" t="s">
        <v>16</v>
      </c>
      <c r="B43" s="4">
        <v>765395.00000000012</v>
      </c>
      <c r="C43" s="4">
        <v>1924200.0000000002</v>
      </c>
      <c r="D43" s="4"/>
      <c r="E43" s="4"/>
      <c r="F43" s="4">
        <v>304440</v>
      </c>
      <c r="G43" s="4"/>
      <c r="H43" s="4">
        <v>1838235</v>
      </c>
      <c r="I43" s="4">
        <v>1002639.9999999998</v>
      </c>
      <c r="J43" s="4">
        <v>0</v>
      </c>
      <c r="K43" s="4"/>
      <c r="L43" s="3">
        <f t="shared" si="9"/>
        <v>2908070</v>
      </c>
      <c r="M43" s="3">
        <f t="shared" si="9"/>
        <v>2926840</v>
      </c>
      <c r="N43" s="4"/>
      <c r="P43" s="7" t="s">
        <v>16</v>
      </c>
      <c r="Q43" s="4">
        <v>596</v>
      </c>
      <c r="R43" s="4">
        <v>428</v>
      </c>
      <c r="S43" s="4">
        <v>0</v>
      </c>
      <c r="T43" s="4">
        <v>0</v>
      </c>
      <c r="U43" s="4">
        <v>118</v>
      </c>
      <c r="V43" s="4">
        <v>0</v>
      </c>
      <c r="W43" s="4">
        <v>1182</v>
      </c>
      <c r="X43" s="4">
        <v>841</v>
      </c>
      <c r="Y43" s="4">
        <v>441</v>
      </c>
      <c r="Z43" s="4">
        <v>0</v>
      </c>
      <c r="AA43" s="3">
        <f t="shared" si="10"/>
        <v>2337</v>
      </c>
      <c r="AB43" s="3">
        <f t="shared" si="10"/>
        <v>1269</v>
      </c>
      <c r="AC43" s="4"/>
      <c r="AE43" s="7" t="s">
        <v>16</v>
      </c>
      <c r="AF43" s="4">
        <f t="shared" ref="AF43:AQ43" si="12">IFERROR(B43/Q43, "N.A.")</f>
        <v>1284.2197986577182</v>
      </c>
      <c r="AG43" s="4">
        <f t="shared" si="12"/>
        <v>4495.7943925233649</v>
      </c>
      <c r="AH43" s="4" t="str">
        <f t="shared" si="12"/>
        <v>N.A.</v>
      </c>
      <c r="AI43" s="4" t="str">
        <f t="shared" si="12"/>
        <v>N.A.</v>
      </c>
      <c r="AJ43" s="4">
        <f t="shared" si="12"/>
        <v>2580</v>
      </c>
      <c r="AK43" s="4" t="str">
        <f t="shared" si="12"/>
        <v>N.A.</v>
      </c>
      <c r="AL43" s="4">
        <f t="shared" si="12"/>
        <v>1555.1903553299492</v>
      </c>
      <c r="AM43" s="4">
        <f t="shared" si="12"/>
        <v>1192.1997621878713</v>
      </c>
      <c r="AN43" s="4">
        <f t="shared" si="12"/>
        <v>0</v>
      </c>
      <c r="AO43" s="4" t="str">
        <f t="shared" si="12"/>
        <v>N.A.</v>
      </c>
      <c r="AP43" s="4">
        <f t="shared" si="12"/>
        <v>1244.3602909713309</v>
      </c>
      <c r="AQ43" s="4">
        <f t="shared" si="12"/>
        <v>2306.414499605989</v>
      </c>
      <c r="AR43" s="4"/>
    </row>
    <row r="44" spans="1:44" ht="15.75" thickBot="1" x14ac:dyDescent="0.3">
      <c r="A44" s="8" t="s">
        <v>0</v>
      </c>
      <c r="B44" s="41">
        <f>B43+C43</f>
        <v>2689595.0000000005</v>
      </c>
      <c r="C44" s="42"/>
      <c r="D44" s="41">
        <f>D43+E43</f>
        <v>0</v>
      </c>
      <c r="E44" s="42"/>
      <c r="F44" s="41">
        <f>F43+G43</f>
        <v>304440</v>
      </c>
      <c r="G44" s="42"/>
      <c r="H44" s="41">
        <f>H43+I43</f>
        <v>2840875</v>
      </c>
      <c r="I44" s="42"/>
      <c r="J44" s="41">
        <f>J43+K43</f>
        <v>0</v>
      </c>
      <c r="K44" s="42"/>
      <c r="L44" s="5"/>
      <c r="M44" s="2"/>
      <c r="N44" s="1">
        <f>B44+D44+F44+H44+J44</f>
        <v>5834910</v>
      </c>
      <c r="P44" s="8" t="s">
        <v>0</v>
      </c>
      <c r="Q44" s="41">
        <f>Q43+R43</f>
        <v>1024</v>
      </c>
      <c r="R44" s="42"/>
      <c r="S44" s="41">
        <f>S43+T43</f>
        <v>0</v>
      </c>
      <c r="T44" s="42"/>
      <c r="U44" s="41">
        <f>U43+V43</f>
        <v>118</v>
      </c>
      <c r="V44" s="42"/>
      <c r="W44" s="41">
        <f>W43+X43</f>
        <v>2023</v>
      </c>
      <c r="X44" s="42"/>
      <c r="Y44" s="41">
        <f>Y43+Z43</f>
        <v>441</v>
      </c>
      <c r="Z44" s="42"/>
      <c r="AA44" s="5"/>
      <c r="AB44" s="2"/>
      <c r="AC44" s="1">
        <f>Q44+S44+U44+W44+Y44</f>
        <v>3606</v>
      </c>
      <c r="AE44" s="8" t="s">
        <v>0</v>
      </c>
      <c r="AF44" s="22">
        <f>IFERROR(B44/Q44,"N.A.")</f>
        <v>2626.5576171875005</v>
      </c>
      <c r="AG44" s="23"/>
      <c r="AH44" s="22" t="str">
        <f>IFERROR(D44/S44,"N.A.")</f>
        <v>N.A.</v>
      </c>
      <c r="AI44" s="23"/>
      <c r="AJ44" s="22">
        <f>IFERROR(F44/U44,"N.A.")</f>
        <v>2580</v>
      </c>
      <c r="AK44" s="23"/>
      <c r="AL44" s="22">
        <f>IFERROR(H44/W44,"N.A.")</f>
        <v>1404.2881858625803</v>
      </c>
      <c r="AM44" s="23"/>
      <c r="AN44" s="22">
        <f>IFERROR(J44/Y44,"N.A.")</f>
        <v>0</v>
      </c>
      <c r="AO44" s="23"/>
      <c r="AP44" s="5"/>
      <c r="AQ44" s="2"/>
      <c r="AR44" s="4">
        <f>IFERROR(N44/AC44, "N.A.")</f>
        <v>1618.1114808652246</v>
      </c>
    </row>
  </sheetData>
  <mergeCells count="135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42578125" bestFit="1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38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17319400.000000004</v>
      </c>
      <c r="C15" s="4"/>
      <c r="D15" s="4">
        <v>6020</v>
      </c>
      <c r="E15" s="4"/>
      <c r="F15" s="4">
        <v>1205075.0000000002</v>
      </c>
      <c r="G15" s="4"/>
      <c r="H15" s="4">
        <v>13995789.999999998</v>
      </c>
      <c r="I15" s="4"/>
      <c r="J15" s="4">
        <v>0</v>
      </c>
      <c r="K15" s="4"/>
      <c r="L15" s="3">
        <f t="shared" ref="L15:M18" si="0">B15+D15+F15+H15+J15</f>
        <v>32526285</v>
      </c>
      <c r="M15" s="3">
        <f t="shared" si="0"/>
        <v>0</v>
      </c>
      <c r="N15" s="4">
        <f>L15+M15</f>
        <v>32526285</v>
      </c>
      <c r="P15" s="6" t="s">
        <v>12</v>
      </c>
      <c r="Q15" s="4">
        <v>2644</v>
      </c>
      <c r="R15" s="4">
        <v>0</v>
      </c>
      <c r="S15" s="4">
        <v>28</v>
      </c>
      <c r="T15" s="4">
        <v>0</v>
      </c>
      <c r="U15" s="4">
        <v>375</v>
      </c>
      <c r="V15" s="4">
        <v>0</v>
      </c>
      <c r="W15" s="4">
        <v>2308</v>
      </c>
      <c r="X15" s="4">
        <v>0</v>
      </c>
      <c r="Y15" s="4">
        <v>696</v>
      </c>
      <c r="Z15" s="4">
        <v>0</v>
      </c>
      <c r="AA15" s="3">
        <f t="shared" ref="AA15:AB19" si="1">Q15+S15+U15+W15+Y15</f>
        <v>6051</v>
      </c>
      <c r="AB15" s="3">
        <f t="shared" si="1"/>
        <v>0</v>
      </c>
      <c r="AC15" s="4">
        <f>AA15+AB15</f>
        <v>6051</v>
      </c>
      <c r="AE15" s="6" t="s">
        <v>12</v>
      </c>
      <c r="AF15" s="4">
        <f t="shared" ref="AF15:AR18" si="2">IFERROR(B15/Q15, "N.A.")</f>
        <v>6550.4538577912272</v>
      </c>
      <c r="AG15" s="4" t="str">
        <f t="shared" si="2"/>
        <v>N.A.</v>
      </c>
      <c r="AH15" s="4">
        <f t="shared" si="2"/>
        <v>215</v>
      </c>
      <c r="AI15" s="4" t="str">
        <f t="shared" si="2"/>
        <v>N.A.</v>
      </c>
      <c r="AJ15" s="4">
        <f t="shared" si="2"/>
        <v>3213.5333333333338</v>
      </c>
      <c r="AK15" s="4" t="str">
        <f t="shared" si="2"/>
        <v>N.A.</v>
      </c>
      <c r="AL15" s="4">
        <f t="shared" si="2"/>
        <v>6064.0337954939332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5375.3569657907783</v>
      </c>
      <c r="AQ15" s="4" t="str">
        <f t="shared" si="2"/>
        <v>N.A.</v>
      </c>
      <c r="AR15" s="4">
        <f t="shared" si="2"/>
        <v>5375.3569657907783</v>
      </c>
    </row>
    <row r="16" spans="1:44" ht="15.75" customHeight="1" thickBot="1" x14ac:dyDescent="0.3">
      <c r="A16" s="6" t="s">
        <v>13</v>
      </c>
      <c r="B16" s="4">
        <v>3016020.0000000005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3016020.0000000005</v>
      </c>
      <c r="M16" s="3">
        <f t="shared" si="0"/>
        <v>0</v>
      </c>
      <c r="N16" s="4">
        <f>L16+M16</f>
        <v>3016020.0000000005</v>
      </c>
      <c r="P16" s="6" t="s">
        <v>13</v>
      </c>
      <c r="Q16" s="4">
        <v>723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723</v>
      </c>
      <c r="AB16" s="3">
        <f t="shared" si="1"/>
        <v>0</v>
      </c>
      <c r="AC16" s="4">
        <f>AA16+AB16</f>
        <v>723</v>
      </c>
      <c r="AE16" s="6" t="s">
        <v>13</v>
      </c>
      <c r="AF16" s="4">
        <f t="shared" si="2"/>
        <v>4171.5352697095441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4171.5352697095441</v>
      </c>
      <c r="AQ16" s="4" t="str">
        <f t="shared" si="2"/>
        <v>N.A.</v>
      </c>
      <c r="AR16" s="4">
        <f t="shared" si="2"/>
        <v>4171.5352697095441</v>
      </c>
    </row>
    <row r="17" spans="1:44" ht="15.75" customHeight="1" thickBot="1" x14ac:dyDescent="0.3">
      <c r="A17" s="6" t="s">
        <v>14</v>
      </c>
      <c r="B17" s="4">
        <v>21674329.999999996</v>
      </c>
      <c r="C17" s="4">
        <v>78892009.99999997</v>
      </c>
      <c r="D17" s="4">
        <v>3216400</v>
      </c>
      <c r="E17" s="4">
        <v>2116500</v>
      </c>
      <c r="F17" s="4"/>
      <c r="G17" s="4">
        <v>16946000</v>
      </c>
      <c r="H17" s="4"/>
      <c r="I17" s="4">
        <v>30852280</v>
      </c>
      <c r="J17" s="4">
        <v>0</v>
      </c>
      <c r="K17" s="4"/>
      <c r="L17" s="3">
        <f t="shared" si="0"/>
        <v>24890729.999999996</v>
      </c>
      <c r="M17" s="3">
        <f t="shared" si="0"/>
        <v>128806789.99999997</v>
      </c>
      <c r="N17" s="4">
        <f>L17+M17</f>
        <v>153697519.99999997</v>
      </c>
      <c r="P17" s="6" t="s">
        <v>14</v>
      </c>
      <c r="Q17" s="4">
        <v>4448</v>
      </c>
      <c r="R17" s="4">
        <v>13158</v>
      </c>
      <c r="S17" s="4">
        <v>272</v>
      </c>
      <c r="T17" s="4">
        <v>335</v>
      </c>
      <c r="U17" s="4">
        <v>0</v>
      </c>
      <c r="V17" s="4">
        <v>735</v>
      </c>
      <c r="W17" s="4">
        <v>0</v>
      </c>
      <c r="X17" s="4">
        <v>1150</v>
      </c>
      <c r="Y17" s="4">
        <v>478</v>
      </c>
      <c r="Z17" s="4">
        <v>0</v>
      </c>
      <c r="AA17" s="3">
        <f t="shared" si="1"/>
        <v>5198</v>
      </c>
      <c r="AB17" s="3">
        <f t="shared" si="1"/>
        <v>15378</v>
      </c>
      <c r="AC17" s="4">
        <f>AA17+AB17</f>
        <v>20576</v>
      </c>
      <c r="AE17" s="6" t="s">
        <v>14</v>
      </c>
      <c r="AF17" s="4">
        <f t="shared" si="2"/>
        <v>4872.8259892086326</v>
      </c>
      <c r="AG17" s="4">
        <f t="shared" si="2"/>
        <v>5995.744794041645</v>
      </c>
      <c r="AH17" s="4">
        <f t="shared" si="2"/>
        <v>11825</v>
      </c>
      <c r="AI17" s="4">
        <f t="shared" si="2"/>
        <v>6317.9104477611936</v>
      </c>
      <c r="AJ17" s="4" t="str">
        <f t="shared" si="2"/>
        <v>N.A.</v>
      </c>
      <c r="AK17" s="4">
        <f t="shared" si="2"/>
        <v>23055.78231292517</v>
      </c>
      <c r="AL17" s="4" t="str">
        <f t="shared" si="2"/>
        <v>N.A.</v>
      </c>
      <c r="AM17" s="4">
        <f t="shared" si="2"/>
        <v>26828.069565217393</v>
      </c>
      <c r="AN17" s="4">
        <f t="shared" si="2"/>
        <v>0</v>
      </c>
      <c r="AO17" s="4" t="str">
        <f t="shared" si="2"/>
        <v>N.A.</v>
      </c>
      <c r="AP17" s="4">
        <f t="shared" si="2"/>
        <v>4788.520584840322</v>
      </c>
      <c r="AQ17" s="4">
        <f t="shared" si="2"/>
        <v>8376.0430485108573</v>
      </c>
      <c r="AR17" s="4">
        <f t="shared" si="2"/>
        <v>7469.7472783825806</v>
      </c>
    </row>
    <row r="18" spans="1:44" ht="15.75" customHeight="1" thickBot="1" x14ac:dyDescent="0.3">
      <c r="A18" s="6" t="s">
        <v>15</v>
      </c>
      <c r="B18" s="4"/>
      <c r="C18" s="4"/>
      <c r="D18" s="4"/>
      <c r="E18" s="4"/>
      <c r="F18" s="4"/>
      <c r="G18" s="4">
        <v>0</v>
      </c>
      <c r="H18" s="4">
        <v>0</v>
      </c>
      <c r="I18" s="4"/>
      <c r="J18" s="4">
        <v>0</v>
      </c>
      <c r="K18" s="4"/>
      <c r="L18" s="3">
        <f t="shared" si="0"/>
        <v>0</v>
      </c>
      <c r="M18" s="3">
        <f t="shared" si="0"/>
        <v>0</v>
      </c>
      <c r="N18" s="4">
        <f>L18+M18</f>
        <v>0</v>
      </c>
      <c r="P18" s="6" t="s">
        <v>15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28</v>
      </c>
      <c r="W18" s="4">
        <v>279</v>
      </c>
      <c r="X18" s="4">
        <v>0</v>
      </c>
      <c r="Y18" s="4">
        <v>196</v>
      </c>
      <c r="Z18" s="4">
        <v>0</v>
      </c>
      <c r="AA18" s="3">
        <f t="shared" si="1"/>
        <v>475</v>
      </c>
      <c r="AB18" s="3">
        <f t="shared" si="1"/>
        <v>28</v>
      </c>
      <c r="AC18" s="4">
        <f>AA18+AB18</f>
        <v>503</v>
      </c>
      <c r="AE18" s="6" t="s">
        <v>15</v>
      </c>
      <c r="AF18" s="4" t="str">
        <f t="shared" si="2"/>
        <v>N.A.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0</v>
      </c>
      <c r="AL18" s="4">
        <f t="shared" si="2"/>
        <v>0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0</v>
      </c>
      <c r="AQ18" s="4">
        <f t="shared" si="2"/>
        <v>0</v>
      </c>
      <c r="AR18" s="4">
        <f t="shared" si="2"/>
        <v>0</v>
      </c>
    </row>
    <row r="19" spans="1:44" ht="15.75" customHeight="1" thickBot="1" x14ac:dyDescent="0.3">
      <c r="A19" s="7" t="s">
        <v>16</v>
      </c>
      <c r="B19" s="4">
        <v>42009750.000000007</v>
      </c>
      <c r="C19" s="4">
        <v>78892009.99999997</v>
      </c>
      <c r="D19" s="4">
        <v>3222420</v>
      </c>
      <c r="E19" s="4">
        <v>2116500</v>
      </c>
      <c r="F19" s="4">
        <v>1205075.0000000002</v>
      </c>
      <c r="G19" s="4">
        <v>16946000</v>
      </c>
      <c r="H19" s="4">
        <v>13995789.999999998</v>
      </c>
      <c r="I19" s="4">
        <v>30852280</v>
      </c>
      <c r="J19" s="4">
        <v>0</v>
      </c>
      <c r="K19" s="4"/>
      <c r="L19" s="3">
        <f t="shared" ref="L19:M19" si="3">SUM(L15:L18)</f>
        <v>60433035</v>
      </c>
      <c r="M19" s="3">
        <f t="shared" si="3"/>
        <v>128806789.99999997</v>
      </c>
      <c r="N19" s="4"/>
      <c r="P19" s="7" t="s">
        <v>16</v>
      </c>
      <c r="Q19" s="4">
        <v>7815</v>
      </c>
      <c r="R19" s="4">
        <v>13158</v>
      </c>
      <c r="S19" s="4">
        <v>300</v>
      </c>
      <c r="T19" s="4">
        <v>335</v>
      </c>
      <c r="U19" s="4">
        <v>375</v>
      </c>
      <c r="V19" s="4">
        <v>763</v>
      </c>
      <c r="W19" s="4">
        <v>2587</v>
      </c>
      <c r="X19" s="4">
        <v>1150</v>
      </c>
      <c r="Y19" s="4">
        <v>1370</v>
      </c>
      <c r="Z19" s="4">
        <v>0</v>
      </c>
      <c r="AA19" s="3">
        <f t="shared" si="1"/>
        <v>12447</v>
      </c>
      <c r="AB19" s="3">
        <f t="shared" si="1"/>
        <v>15406</v>
      </c>
      <c r="AC19" s="4"/>
      <c r="AE19" s="7" t="s">
        <v>16</v>
      </c>
      <c r="AF19" s="4">
        <f t="shared" ref="AF19:AQ19" si="4">IFERROR(B19/Q19, "N.A.")</f>
        <v>5375.5278310940512</v>
      </c>
      <c r="AG19" s="4">
        <f t="shared" si="4"/>
        <v>5995.744794041645</v>
      </c>
      <c r="AH19" s="4">
        <f t="shared" si="4"/>
        <v>10741.4</v>
      </c>
      <c r="AI19" s="4">
        <f t="shared" si="4"/>
        <v>6317.9104477611936</v>
      </c>
      <c r="AJ19" s="4">
        <f t="shared" si="4"/>
        <v>3213.5333333333338</v>
      </c>
      <c r="AK19" s="4">
        <f t="shared" si="4"/>
        <v>22209.698558322412</v>
      </c>
      <c r="AL19" s="4">
        <f t="shared" si="4"/>
        <v>5410.0463857750283</v>
      </c>
      <c r="AM19" s="4">
        <f t="shared" si="4"/>
        <v>26828.069565217393</v>
      </c>
      <c r="AN19" s="4">
        <f t="shared" si="4"/>
        <v>0</v>
      </c>
      <c r="AO19" s="4" t="str">
        <f t="shared" si="4"/>
        <v>N.A.</v>
      </c>
      <c r="AP19" s="4">
        <f t="shared" si="4"/>
        <v>4855.228970836346</v>
      </c>
      <c r="AQ19" s="4">
        <f t="shared" si="4"/>
        <v>8360.8198104634539</v>
      </c>
      <c r="AR19" s="4"/>
    </row>
    <row r="20" spans="1:44" ht="15.75" thickBot="1" x14ac:dyDescent="0.3">
      <c r="A20" s="8" t="s">
        <v>0</v>
      </c>
      <c r="B20" s="41">
        <f>B19+C19</f>
        <v>120901759.99999997</v>
      </c>
      <c r="C20" s="42"/>
      <c r="D20" s="41">
        <f>D19+E19</f>
        <v>5338920</v>
      </c>
      <c r="E20" s="42"/>
      <c r="F20" s="41">
        <f>F19+G19</f>
        <v>18151075</v>
      </c>
      <c r="G20" s="42"/>
      <c r="H20" s="41">
        <f>H19+I19</f>
        <v>44848070</v>
      </c>
      <c r="I20" s="42"/>
      <c r="J20" s="41">
        <f>J19+K19</f>
        <v>0</v>
      </c>
      <c r="K20" s="42"/>
      <c r="L20" s="5"/>
      <c r="M20" s="2"/>
      <c r="N20" s="1">
        <f>B20+D20+F20+H20+J20</f>
        <v>189239824.99999997</v>
      </c>
      <c r="P20" s="8" t="s">
        <v>0</v>
      </c>
      <c r="Q20" s="41">
        <f>Q19+R19</f>
        <v>20973</v>
      </c>
      <c r="R20" s="42"/>
      <c r="S20" s="41">
        <f>S19+T19</f>
        <v>635</v>
      </c>
      <c r="T20" s="42"/>
      <c r="U20" s="41">
        <f>U19+V19</f>
        <v>1138</v>
      </c>
      <c r="V20" s="42"/>
      <c r="W20" s="41">
        <f>W19+X19</f>
        <v>3737</v>
      </c>
      <c r="X20" s="42"/>
      <c r="Y20" s="41">
        <f>Y19+Z19</f>
        <v>1370</v>
      </c>
      <c r="Z20" s="42"/>
      <c r="AA20" s="5"/>
      <c r="AB20" s="2"/>
      <c r="AC20" s="1">
        <f>Q20+S20+U20+W20+Y20</f>
        <v>27853</v>
      </c>
      <c r="AE20" s="8" t="s">
        <v>0</v>
      </c>
      <c r="AF20" s="22">
        <f>IFERROR(B20/Q20,"N.A.")</f>
        <v>5764.6383445382144</v>
      </c>
      <c r="AG20" s="23"/>
      <c r="AH20" s="22">
        <f>IFERROR(D20/S20,"N.A.")</f>
        <v>8407.748031496063</v>
      </c>
      <c r="AI20" s="23"/>
      <c r="AJ20" s="22">
        <f>IFERROR(F20/U20,"N.A.")</f>
        <v>15949.978031634446</v>
      </c>
      <c r="AK20" s="23"/>
      <c r="AL20" s="22">
        <f>IFERROR(H20/W20,"N.A.")</f>
        <v>12001.089108910892</v>
      </c>
      <c r="AM20" s="23"/>
      <c r="AN20" s="22">
        <f>IFERROR(J20/Y20,"N.A.")</f>
        <v>0</v>
      </c>
      <c r="AO20" s="23"/>
      <c r="AP20" s="5"/>
      <c r="AQ20" s="2"/>
      <c r="AR20" s="4">
        <f>IFERROR(N20/AC20, "N.A.")</f>
        <v>6794.2349118586853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13925600</v>
      </c>
      <c r="C27" s="4"/>
      <c r="D27" s="4"/>
      <c r="E27" s="4"/>
      <c r="F27" s="4">
        <v>775075</v>
      </c>
      <c r="G27" s="4"/>
      <c r="H27" s="4">
        <v>8322159.9999999991</v>
      </c>
      <c r="I27" s="4"/>
      <c r="J27" s="4">
        <v>0</v>
      </c>
      <c r="K27" s="4"/>
      <c r="L27" s="3">
        <f t="shared" ref="L27:M31" si="5">B27+D27+F27+H27+J27</f>
        <v>23022835</v>
      </c>
      <c r="M27" s="3">
        <f t="shared" si="5"/>
        <v>0</v>
      </c>
      <c r="N27" s="4">
        <f>L27+M27</f>
        <v>23022835</v>
      </c>
      <c r="P27" s="6" t="s">
        <v>12</v>
      </c>
      <c r="Q27" s="4">
        <v>1852</v>
      </c>
      <c r="R27" s="4">
        <v>0</v>
      </c>
      <c r="S27" s="4">
        <v>0</v>
      </c>
      <c r="T27" s="4">
        <v>0</v>
      </c>
      <c r="U27" s="4">
        <v>275</v>
      </c>
      <c r="V27" s="4">
        <v>0</v>
      </c>
      <c r="W27" s="4">
        <v>850</v>
      </c>
      <c r="X27" s="4">
        <v>0</v>
      </c>
      <c r="Y27" s="4">
        <v>206</v>
      </c>
      <c r="Z27" s="4">
        <v>0</v>
      </c>
      <c r="AA27" s="3">
        <f t="shared" ref="AA27:AB31" si="6">Q27+S27+U27+W27+Y27</f>
        <v>3183</v>
      </c>
      <c r="AB27" s="3">
        <f t="shared" si="6"/>
        <v>0</v>
      </c>
      <c r="AC27" s="4">
        <f>AA27+AB27</f>
        <v>3183</v>
      </c>
      <c r="AE27" s="6" t="s">
        <v>12</v>
      </c>
      <c r="AF27" s="4">
        <f t="shared" ref="AF27:AR30" si="7">IFERROR(B27/Q27, "N.A.")</f>
        <v>7519.2224622030235</v>
      </c>
      <c r="AG27" s="4" t="str">
        <f t="shared" si="7"/>
        <v>N.A.</v>
      </c>
      <c r="AH27" s="4" t="str">
        <f t="shared" si="7"/>
        <v>N.A.</v>
      </c>
      <c r="AI27" s="4" t="str">
        <f t="shared" si="7"/>
        <v>N.A.</v>
      </c>
      <c r="AJ27" s="4">
        <f t="shared" si="7"/>
        <v>2818.4545454545455</v>
      </c>
      <c r="AK27" s="4" t="str">
        <f t="shared" si="7"/>
        <v>N.A.</v>
      </c>
      <c r="AL27" s="4">
        <f t="shared" si="7"/>
        <v>9790.7764705882346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7233.0615771284947</v>
      </c>
      <c r="AQ27" s="4" t="str">
        <f t="shared" si="7"/>
        <v>N.A.</v>
      </c>
      <c r="AR27" s="4">
        <f t="shared" si="7"/>
        <v>7233.0615771284947</v>
      </c>
    </row>
    <row r="28" spans="1:44" ht="15.75" customHeight="1" thickBot="1" x14ac:dyDescent="0.3">
      <c r="A28" s="6" t="s">
        <v>13</v>
      </c>
      <c r="B28" s="4">
        <v>531480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531480</v>
      </c>
      <c r="M28" s="3">
        <f t="shared" si="5"/>
        <v>0</v>
      </c>
      <c r="N28" s="4">
        <f>L28+M28</f>
        <v>531480</v>
      </c>
      <c r="P28" s="6" t="s">
        <v>13</v>
      </c>
      <c r="Q28" s="4">
        <v>103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103</v>
      </c>
      <c r="AB28" s="3">
        <f t="shared" si="6"/>
        <v>0</v>
      </c>
      <c r="AC28" s="4">
        <f>AA28+AB28</f>
        <v>103</v>
      </c>
      <c r="AE28" s="6" t="s">
        <v>13</v>
      </c>
      <c r="AF28" s="4">
        <f t="shared" si="7"/>
        <v>5160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5160</v>
      </c>
      <c r="AQ28" s="4" t="str">
        <f t="shared" si="7"/>
        <v>N.A.</v>
      </c>
      <c r="AR28" s="4">
        <f t="shared" si="7"/>
        <v>5160</v>
      </c>
    </row>
    <row r="29" spans="1:44" ht="15.75" customHeight="1" thickBot="1" x14ac:dyDescent="0.3">
      <c r="A29" s="6" t="s">
        <v>14</v>
      </c>
      <c r="B29" s="4">
        <v>17598390</v>
      </c>
      <c r="C29" s="4">
        <v>56218249.999999993</v>
      </c>
      <c r="D29" s="4">
        <v>3216400</v>
      </c>
      <c r="E29" s="4">
        <v>2116500</v>
      </c>
      <c r="F29" s="4"/>
      <c r="G29" s="4">
        <v>16946000</v>
      </c>
      <c r="H29" s="4"/>
      <c r="I29" s="4">
        <v>29898280</v>
      </c>
      <c r="J29" s="4">
        <v>0</v>
      </c>
      <c r="K29" s="4"/>
      <c r="L29" s="3">
        <f t="shared" si="5"/>
        <v>20814790</v>
      </c>
      <c r="M29" s="3">
        <f t="shared" si="5"/>
        <v>105179030</v>
      </c>
      <c r="N29" s="4">
        <f>L29+M29</f>
        <v>125993820</v>
      </c>
      <c r="P29" s="6" t="s">
        <v>14</v>
      </c>
      <c r="Q29" s="4">
        <v>3266</v>
      </c>
      <c r="R29" s="4">
        <v>9629</v>
      </c>
      <c r="S29" s="4">
        <v>272</v>
      </c>
      <c r="T29" s="4">
        <v>335</v>
      </c>
      <c r="U29" s="4">
        <v>0</v>
      </c>
      <c r="V29" s="4">
        <v>735</v>
      </c>
      <c r="W29" s="4">
        <v>0</v>
      </c>
      <c r="X29" s="4">
        <v>1044</v>
      </c>
      <c r="Y29" s="4">
        <v>172</v>
      </c>
      <c r="Z29" s="4">
        <v>0</v>
      </c>
      <c r="AA29" s="3">
        <f t="shared" si="6"/>
        <v>3710</v>
      </c>
      <c r="AB29" s="3">
        <f t="shared" si="6"/>
        <v>11743</v>
      </c>
      <c r="AC29" s="4">
        <f>AA29+AB29</f>
        <v>15453</v>
      </c>
      <c r="AE29" s="6" t="s">
        <v>14</v>
      </c>
      <c r="AF29" s="4">
        <f t="shared" si="7"/>
        <v>5388.3619105939988</v>
      </c>
      <c r="AG29" s="4">
        <f t="shared" si="7"/>
        <v>5838.4307820126696</v>
      </c>
      <c r="AH29" s="4">
        <f t="shared" si="7"/>
        <v>11825</v>
      </c>
      <c r="AI29" s="4">
        <f t="shared" si="7"/>
        <v>6317.9104477611936</v>
      </c>
      <c r="AJ29" s="4" t="str">
        <f t="shared" si="7"/>
        <v>N.A.</v>
      </c>
      <c r="AK29" s="4">
        <f t="shared" si="7"/>
        <v>23055.78231292517</v>
      </c>
      <c r="AL29" s="4" t="str">
        <f t="shared" si="7"/>
        <v>N.A.</v>
      </c>
      <c r="AM29" s="4">
        <f t="shared" si="7"/>
        <v>28638.199233716474</v>
      </c>
      <c r="AN29" s="4">
        <f t="shared" si="7"/>
        <v>0</v>
      </c>
      <c r="AO29" s="4" t="str">
        <f t="shared" si="7"/>
        <v>N.A.</v>
      </c>
      <c r="AP29" s="4">
        <f t="shared" si="7"/>
        <v>5610.4555256064687</v>
      </c>
      <c r="AQ29" s="4">
        <f t="shared" si="7"/>
        <v>8956.7427403559559</v>
      </c>
      <c r="AR29" s="4">
        <f t="shared" si="7"/>
        <v>8153.3566297806256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>
        <v>0</v>
      </c>
      <c r="H30" s="4">
        <v>0</v>
      </c>
      <c r="I30" s="4"/>
      <c r="J30" s="4">
        <v>0</v>
      </c>
      <c r="K30" s="4"/>
      <c r="L30" s="3">
        <f t="shared" si="5"/>
        <v>0</v>
      </c>
      <c r="M30" s="3">
        <f t="shared" si="5"/>
        <v>0</v>
      </c>
      <c r="N30" s="4">
        <f>L30+M30</f>
        <v>0</v>
      </c>
      <c r="P30" s="6" t="s">
        <v>15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28</v>
      </c>
      <c r="W30" s="4">
        <v>279</v>
      </c>
      <c r="X30" s="4">
        <v>0</v>
      </c>
      <c r="Y30" s="4">
        <v>196</v>
      </c>
      <c r="Z30" s="4">
        <v>0</v>
      </c>
      <c r="AA30" s="3">
        <f t="shared" si="6"/>
        <v>475</v>
      </c>
      <c r="AB30" s="3">
        <f t="shared" si="6"/>
        <v>28</v>
      </c>
      <c r="AC30" s="4">
        <f>AA30+AB30</f>
        <v>503</v>
      </c>
      <c r="AE30" s="6" t="s">
        <v>15</v>
      </c>
      <c r="AF30" s="4" t="str">
        <f t="shared" si="7"/>
        <v>N.A.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>
        <f t="shared" si="7"/>
        <v>0</v>
      </c>
      <c r="AL30" s="4">
        <f t="shared" si="7"/>
        <v>0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0</v>
      </c>
      <c r="AQ30" s="4">
        <f t="shared" si="7"/>
        <v>0</v>
      </c>
      <c r="AR30" s="4">
        <f t="shared" si="7"/>
        <v>0</v>
      </c>
    </row>
    <row r="31" spans="1:44" ht="15.75" customHeight="1" thickBot="1" x14ac:dyDescent="0.3">
      <c r="A31" s="7" t="s">
        <v>16</v>
      </c>
      <c r="B31" s="4">
        <v>32055470.000000004</v>
      </c>
      <c r="C31" s="4">
        <v>56218249.999999993</v>
      </c>
      <c r="D31" s="4">
        <v>3216400</v>
      </c>
      <c r="E31" s="4">
        <v>2116500</v>
      </c>
      <c r="F31" s="4">
        <v>775075</v>
      </c>
      <c r="G31" s="4">
        <v>16946000</v>
      </c>
      <c r="H31" s="4">
        <v>8322160.0000000009</v>
      </c>
      <c r="I31" s="4">
        <v>29898280</v>
      </c>
      <c r="J31" s="4">
        <v>0</v>
      </c>
      <c r="K31" s="4"/>
      <c r="L31" s="3">
        <f t="shared" si="5"/>
        <v>44369105</v>
      </c>
      <c r="M31" s="3">
        <f t="shared" si="5"/>
        <v>105179030</v>
      </c>
      <c r="N31" s="4"/>
      <c r="P31" s="7" t="s">
        <v>16</v>
      </c>
      <c r="Q31" s="4">
        <v>5221</v>
      </c>
      <c r="R31" s="4">
        <v>9629</v>
      </c>
      <c r="S31" s="4">
        <v>272</v>
      </c>
      <c r="T31" s="4">
        <v>335</v>
      </c>
      <c r="U31" s="4">
        <v>275</v>
      </c>
      <c r="V31" s="4">
        <v>763</v>
      </c>
      <c r="W31" s="4">
        <v>1129</v>
      </c>
      <c r="X31" s="4">
        <v>1044</v>
      </c>
      <c r="Y31" s="4">
        <v>574</v>
      </c>
      <c r="Z31" s="4">
        <v>0</v>
      </c>
      <c r="AA31" s="3">
        <f t="shared" si="6"/>
        <v>7471</v>
      </c>
      <c r="AB31" s="3">
        <f t="shared" si="6"/>
        <v>11771</v>
      </c>
      <c r="AC31" s="4"/>
      <c r="AE31" s="7" t="s">
        <v>16</v>
      </c>
      <c r="AF31" s="4">
        <f t="shared" ref="AF31:AQ31" si="8">IFERROR(B31/Q31, "N.A.")</f>
        <v>6139.718444742387</v>
      </c>
      <c r="AG31" s="4">
        <f t="shared" si="8"/>
        <v>5838.4307820126696</v>
      </c>
      <c r="AH31" s="4">
        <f t="shared" si="8"/>
        <v>11825</v>
      </c>
      <c r="AI31" s="4">
        <f t="shared" si="8"/>
        <v>6317.9104477611936</v>
      </c>
      <c r="AJ31" s="4">
        <f t="shared" si="8"/>
        <v>2818.4545454545455</v>
      </c>
      <c r="AK31" s="4">
        <f t="shared" si="8"/>
        <v>22209.698558322412</v>
      </c>
      <c r="AL31" s="4">
        <f t="shared" si="8"/>
        <v>7371.2666076173609</v>
      </c>
      <c r="AM31" s="4">
        <f t="shared" si="8"/>
        <v>28638.199233716474</v>
      </c>
      <c r="AN31" s="4">
        <f t="shared" si="8"/>
        <v>0</v>
      </c>
      <c r="AO31" s="4" t="str">
        <f t="shared" si="8"/>
        <v>N.A.</v>
      </c>
      <c r="AP31" s="4">
        <f t="shared" si="8"/>
        <v>5938.8441975639134</v>
      </c>
      <c r="AQ31" s="4">
        <f t="shared" si="8"/>
        <v>8935.437091156231</v>
      </c>
      <c r="AR31" s="4"/>
    </row>
    <row r="32" spans="1:44" ht="15.75" thickBot="1" x14ac:dyDescent="0.3">
      <c r="A32" s="8" t="s">
        <v>0</v>
      </c>
      <c r="B32" s="41">
        <f>B31+C31</f>
        <v>88273720</v>
      </c>
      <c r="C32" s="42"/>
      <c r="D32" s="41">
        <f>D31+E31</f>
        <v>5332900</v>
      </c>
      <c r="E32" s="42"/>
      <c r="F32" s="41">
        <f>F31+G31</f>
        <v>17721075</v>
      </c>
      <c r="G32" s="42"/>
      <c r="H32" s="41">
        <f>H31+I31</f>
        <v>38220440</v>
      </c>
      <c r="I32" s="42"/>
      <c r="J32" s="41">
        <f>J31+K31</f>
        <v>0</v>
      </c>
      <c r="K32" s="42"/>
      <c r="L32" s="5"/>
      <c r="M32" s="2"/>
      <c r="N32" s="1">
        <f>B32+D32+F32+H32+J32</f>
        <v>149548135</v>
      </c>
      <c r="P32" s="8" t="s">
        <v>0</v>
      </c>
      <c r="Q32" s="41">
        <f>Q31+R31</f>
        <v>14850</v>
      </c>
      <c r="R32" s="42"/>
      <c r="S32" s="41">
        <f>S31+T31</f>
        <v>607</v>
      </c>
      <c r="T32" s="42"/>
      <c r="U32" s="41">
        <f>U31+V31</f>
        <v>1038</v>
      </c>
      <c r="V32" s="42"/>
      <c r="W32" s="41">
        <f>W31+X31</f>
        <v>2173</v>
      </c>
      <c r="X32" s="42"/>
      <c r="Y32" s="41">
        <f>Y31+Z31</f>
        <v>574</v>
      </c>
      <c r="Z32" s="42"/>
      <c r="AA32" s="5"/>
      <c r="AB32" s="2"/>
      <c r="AC32" s="1">
        <f>Q32+S32+U32+W32+Y32</f>
        <v>19242</v>
      </c>
      <c r="AE32" s="8" t="s">
        <v>0</v>
      </c>
      <c r="AF32" s="22">
        <f>IFERROR(B32/Q32,"N.A.")</f>
        <v>5944.3582491582492</v>
      </c>
      <c r="AG32" s="23"/>
      <c r="AH32" s="22">
        <f>IFERROR(D32/S32,"N.A.")</f>
        <v>8785.6672158154852</v>
      </c>
      <c r="AI32" s="23"/>
      <c r="AJ32" s="22">
        <f>IFERROR(F32/U32,"N.A.")</f>
        <v>17072.326589595377</v>
      </c>
      <c r="AK32" s="23"/>
      <c r="AL32" s="22">
        <f>IFERROR(H32/W32,"N.A.")</f>
        <v>17588.789691670503</v>
      </c>
      <c r="AM32" s="23"/>
      <c r="AN32" s="22">
        <f>IFERROR(J32/Y32,"N.A.")</f>
        <v>0</v>
      </c>
      <c r="AO32" s="23"/>
      <c r="AP32" s="5"/>
      <c r="AQ32" s="2"/>
      <c r="AR32" s="4">
        <f>IFERROR(N32/AC32, "N.A.")</f>
        <v>7771.9641929113395</v>
      </c>
    </row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>
        <v>3393800.0000000005</v>
      </c>
      <c r="C39" s="4"/>
      <c r="D39" s="4">
        <v>6020</v>
      </c>
      <c r="E39" s="4"/>
      <c r="F39" s="4">
        <v>430000</v>
      </c>
      <c r="G39" s="4"/>
      <c r="H39" s="4">
        <v>5673630</v>
      </c>
      <c r="I39" s="4"/>
      <c r="J39" s="4">
        <v>0</v>
      </c>
      <c r="K39" s="4"/>
      <c r="L39" s="3">
        <f t="shared" ref="L39:M43" si="9">B39+D39+F39+H39+J39</f>
        <v>9503450</v>
      </c>
      <c r="M39" s="3">
        <f t="shared" si="9"/>
        <v>0</v>
      </c>
      <c r="N39" s="4">
        <f>L39+M39</f>
        <v>9503450</v>
      </c>
      <c r="P39" s="6" t="s">
        <v>12</v>
      </c>
      <c r="Q39" s="4">
        <v>792</v>
      </c>
      <c r="R39" s="4">
        <v>0</v>
      </c>
      <c r="S39" s="4">
        <v>28</v>
      </c>
      <c r="T39" s="4">
        <v>0</v>
      </c>
      <c r="U39" s="4">
        <v>100</v>
      </c>
      <c r="V39" s="4">
        <v>0</v>
      </c>
      <c r="W39" s="4">
        <v>1458</v>
      </c>
      <c r="X39" s="4">
        <v>0</v>
      </c>
      <c r="Y39" s="4">
        <v>490</v>
      </c>
      <c r="Z39" s="4">
        <v>0</v>
      </c>
      <c r="AA39" s="3">
        <f t="shared" ref="AA39:AB43" si="10">Q39+S39+U39+W39+Y39</f>
        <v>2868</v>
      </c>
      <c r="AB39" s="3">
        <f t="shared" si="10"/>
        <v>0</v>
      </c>
      <c r="AC39" s="4">
        <f>AA39+AB39</f>
        <v>2868</v>
      </c>
      <c r="AE39" s="6" t="s">
        <v>12</v>
      </c>
      <c r="AF39" s="4">
        <f t="shared" ref="AF39:AR42" si="11">IFERROR(B39/Q39, "N.A.")</f>
        <v>4285.1010101010106</v>
      </c>
      <c r="AG39" s="4" t="str">
        <f t="shared" si="11"/>
        <v>N.A.</v>
      </c>
      <c r="AH39" s="4">
        <f t="shared" si="11"/>
        <v>215</v>
      </c>
      <c r="AI39" s="4" t="str">
        <f t="shared" si="11"/>
        <v>N.A.</v>
      </c>
      <c r="AJ39" s="4">
        <f t="shared" si="11"/>
        <v>4300</v>
      </c>
      <c r="AK39" s="4" t="str">
        <f t="shared" si="11"/>
        <v>N.A.</v>
      </c>
      <c r="AL39" s="4">
        <f t="shared" si="11"/>
        <v>3891.3786008230454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3313.615760111576</v>
      </c>
      <c r="AQ39" s="4" t="str">
        <f t="shared" si="11"/>
        <v>N.A.</v>
      </c>
      <c r="AR39" s="4">
        <f t="shared" si="11"/>
        <v>3313.615760111576</v>
      </c>
    </row>
    <row r="40" spans="1:44" ht="15.75" customHeight="1" thickBot="1" x14ac:dyDescent="0.3">
      <c r="A40" s="6" t="s">
        <v>13</v>
      </c>
      <c r="B40" s="4">
        <v>2484540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2484540</v>
      </c>
      <c r="M40" s="3">
        <f t="shared" si="9"/>
        <v>0</v>
      </c>
      <c r="N40" s="4">
        <f>L40+M40</f>
        <v>2484540</v>
      </c>
      <c r="P40" s="6" t="s">
        <v>13</v>
      </c>
      <c r="Q40" s="4">
        <v>620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620</v>
      </c>
      <c r="AB40" s="3">
        <f t="shared" si="10"/>
        <v>0</v>
      </c>
      <c r="AC40" s="4">
        <f>AA40+AB40</f>
        <v>620</v>
      </c>
      <c r="AE40" s="6" t="s">
        <v>13</v>
      </c>
      <c r="AF40" s="4">
        <f t="shared" si="11"/>
        <v>4007.3225806451615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4007.3225806451615</v>
      </c>
      <c r="AQ40" s="4" t="str">
        <f t="shared" si="11"/>
        <v>N.A.</v>
      </c>
      <c r="AR40" s="4">
        <f t="shared" si="11"/>
        <v>4007.3225806451615</v>
      </c>
    </row>
    <row r="41" spans="1:44" ht="15.75" customHeight="1" thickBot="1" x14ac:dyDescent="0.3">
      <c r="A41" s="6" t="s">
        <v>14</v>
      </c>
      <c r="B41" s="4">
        <v>4075939.9999999995</v>
      </c>
      <c r="C41" s="4">
        <v>22673759.999999996</v>
      </c>
      <c r="D41" s="4"/>
      <c r="E41" s="4"/>
      <c r="F41" s="4"/>
      <c r="G41" s="4"/>
      <c r="H41" s="4"/>
      <c r="I41" s="4">
        <v>954000</v>
      </c>
      <c r="J41" s="4">
        <v>0</v>
      </c>
      <c r="K41" s="4"/>
      <c r="L41" s="3">
        <f t="shared" si="9"/>
        <v>4075939.9999999995</v>
      </c>
      <c r="M41" s="3">
        <f t="shared" si="9"/>
        <v>23627759.999999996</v>
      </c>
      <c r="N41" s="4">
        <f>L41+M41</f>
        <v>27703699.999999996</v>
      </c>
      <c r="P41" s="6" t="s">
        <v>14</v>
      </c>
      <c r="Q41" s="4">
        <v>1182</v>
      </c>
      <c r="R41" s="4">
        <v>3529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106</v>
      </c>
      <c r="Y41" s="4">
        <v>306</v>
      </c>
      <c r="Z41" s="4">
        <v>0</v>
      </c>
      <c r="AA41" s="3">
        <f t="shared" si="10"/>
        <v>1488</v>
      </c>
      <c r="AB41" s="3">
        <f t="shared" si="10"/>
        <v>3635</v>
      </c>
      <c r="AC41" s="4">
        <f>AA41+AB41</f>
        <v>5123</v>
      </c>
      <c r="AE41" s="6" t="s">
        <v>14</v>
      </c>
      <c r="AF41" s="4">
        <f t="shared" si="11"/>
        <v>3448.3417935702196</v>
      </c>
      <c r="AG41" s="4">
        <f t="shared" si="11"/>
        <v>6424.9815811844701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 t="str">
        <f t="shared" si="11"/>
        <v>N.A.</v>
      </c>
      <c r="AL41" s="4" t="str">
        <f t="shared" si="11"/>
        <v>N.A.</v>
      </c>
      <c r="AM41" s="4">
        <f t="shared" si="11"/>
        <v>9000</v>
      </c>
      <c r="AN41" s="4">
        <f t="shared" si="11"/>
        <v>0</v>
      </c>
      <c r="AO41" s="4" t="str">
        <f t="shared" si="11"/>
        <v>N.A.</v>
      </c>
      <c r="AP41" s="4">
        <f t="shared" si="11"/>
        <v>2739.2069892473114</v>
      </c>
      <c r="AQ41" s="4">
        <f t="shared" si="11"/>
        <v>6500.0715268225576</v>
      </c>
      <c r="AR41" s="4">
        <f t="shared" si="11"/>
        <v>5407.71032598087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4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4" t="str">
        <f t="shared" si="11"/>
        <v>N.A.</v>
      </c>
    </row>
    <row r="43" spans="1:44" ht="15.75" customHeight="1" thickBot="1" x14ac:dyDescent="0.3">
      <c r="A43" s="7" t="s">
        <v>16</v>
      </c>
      <c r="B43" s="4">
        <v>9954280</v>
      </c>
      <c r="C43" s="4">
        <v>22673759.999999996</v>
      </c>
      <c r="D43" s="4">
        <v>6020</v>
      </c>
      <c r="E43" s="4"/>
      <c r="F43" s="4">
        <v>430000</v>
      </c>
      <c r="G43" s="4"/>
      <c r="H43" s="4">
        <v>5673630</v>
      </c>
      <c r="I43" s="4">
        <v>954000</v>
      </c>
      <c r="J43" s="4">
        <v>0</v>
      </c>
      <c r="K43" s="4"/>
      <c r="L43" s="3">
        <f t="shared" si="9"/>
        <v>16063930</v>
      </c>
      <c r="M43" s="3">
        <f t="shared" si="9"/>
        <v>23627759.999999996</v>
      </c>
      <c r="N43" s="4"/>
      <c r="P43" s="7" t="s">
        <v>16</v>
      </c>
      <c r="Q43" s="4">
        <v>2594</v>
      </c>
      <c r="R43" s="4">
        <v>3529</v>
      </c>
      <c r="S43" s="4">
        <v>28</v>
      </c>
      <c r="T43" s="4">
        <v>0</v>
      </c>
      <c r="U43" s="4">
        <v>100</v>
      </c>
      <c r="V43" s="4">
        <v>0</v>
      </c>
      <c r="W43" s="4">
        <v>1458</v>
      </c>
      <c r="X43" s="4">
        <v>106</v>
      </c>
      <c r="Y43" s="4">
        <v>796</v>
      </c>
      <c r="Z43" s="4">
        <v>0</v>
      </c>
      <c r="AA43" s="3">
        <f t="shared" si="10"/>
        <v>4976</v>
      </c>
      <c r="AB43" s="3">
        <f t="shared" si="10"/>
        <v>3635</v>
      </c>
      <c r="AC43" s="4"/>
      <c r="AE43" s="7" t="s">
        <v>16</v>
      </c>
      <c r="AF43" s="4">
        <f t="shared" ref="AF43:AQ43" si="12">IFERROR(B43/Q43, "N.A.")</f>
        <v>3837.4248265227448</v>
      </c>
      <c r="AG43" s="4">
        <f t="shared" si="12"/>
        <v>6424.9815811844701</v>
      </c>
      <c r="AH43" s="4">
        <f t="shared" si="12"/>
        <v>215</v>
      </c>
      <c r="AI43" s="4" t="str">
        <f t="shared" si="12"/>
        <v>N.A.</v>
      </c>
      <c r="AJ43" s="4">
        <f t="shared" si="12"/>
        <v>4300</v>
      </c>
      <c r="AK43" s="4" t="str">
        <f t="shared" si="12"/>
        <v>N.A.</v>
      </c>
      <c r="AL43" s="4">
        <f t="shared" si="12"/>
        <v>3891.3786008230454</v>
      </c>
      <c r="AM43" s="4">
        <f t="shared" si="12"/>
        <v>9000</v>
      </c>
      <c r="AN43" s="4">
        <f t="shared" si="12"/>
        <v>0</v>
      </c>
      <c r="AO43" s="4" t="str">
        <f t="shared" si="12"/>
        <v>N.A.</v>
      </c>
      <c r="AP43" s="4">
        <f t="shared" si="12"/>
        <v>3228.2817524115758</v>
      </c>
      <c r="AQ43" s="4">
        <f t="shared" si="12"/>
        <v>6500.0715268225576</v>
      </c>
      <c r="AR43" s="4"/>
    </row>
    <row r="44" spans="1:44" ht="15.75" thickBot="1" x14ac:dyDescent="0.3">
      <c r="A44" s="8" t="s">
        <v>0</v>
      </c>
      <c r="B44" s="41">
        <f>B43+C43</f>
        <v>32628039.999999996</v>
      </c>
      <c r="C44" s="42"/>
      <c r="D44" s="41">
        <f>D43+E43</f>
        <v>6020</v>
      </c>
      <c r="E44" s="42"/>
      <c r="F44" s="41">
        <f>F43+G43</f>
        <v>430000</v>
      </c>
      <c r="G44" s="42"/>
      <c r="H44" s="41">
        <f>H43+I43</f>
        <v>6627630</v>
      </c>
      <c r="I44" s="42"/>
      <c r="J44" s="41">
        <f>J43+K43</f>
        <v>0</v>
      </c>
      <c r="K44" s="42"/>
      <c r="L44" s="5"/>
      <c r="M44" s="2"/>
      <c r="N44" s="1">
        <f>B44+D44+F44+H44+J44</f>
        <v>39691690</v>
      </c>
      <c r="P44" s="8" t="s">
        <v>0</v>
      </c>
      <c r="Q44" s="41">
        <f>Q43+R43</f>
        <v>6123</v>
      </c>
      <c r="R44" s="42"/>
      <c r="S44" s="41">
        <f>S43+T43</f>
        <v>28</v>
      </c>
      <c r="T44" s="42"/>
      <c r="U44" s="41">
        <f>U43+V43</f>
        <v>100</v>
      </c>
      <c r="V44" s="42"/>
      <c r="W44" s="41">
        <f>W43+X43</f>
        <v>1564</v>
      </c>
      <c r="X44" s="42"/>
      <c r="Y44" s="41">
        <f>Y43+Z43</f>
        <v>796</v>
      </c>
      <c r="Z44" s="42"/>
      <c r="AA44" s="5"/>
      <c r="AB44" s="2"/>
      <c r="AC44" s="1">
        <f>Q44+S44+U44+W44+Y44</f>
        <v>8611</v>
      </c>
      <c r="AE44" s="8" t="s">
        <v>0</v>
      </c>
      <c r="AF44" s="22">
        <f>IFERROR(B44/Q44,"N.A.")</f>
        <v>5328.766944308345</v>
      </c>
      <c r="AG44" s="23"/>
      <c r="AH44" s="22">
        <f>IFERROR(D44/S44,"N.A.")</f>
        <v>215</v>
      </c>
      <c r="AI44" s="23"/>
      <c r="AJ44" s="22">
        <f>IFERROR(F44/U44,"N.A.")</f>
        <v>4300</v>
      </c>
      <c r="AK44" s="23"/>
      <c r="AL44" s="22">
        <f>IFERROR(H44/W44,"N.A.")</f>
        <v>4237.6150895140663</v>
      </c>
      <c r="AM44" s="23"/>
      <c r="AN44" s="22">
        <f>IFERROR(J44/Y44,"N.A.")</f>
        <v>0</v>
      </c>
      <c r="AO44" s="23"/>
      <c r="AP44" s="5"/>
      <c r="AQ44" s="2"/>
      <c r="AR44" s="4">
        <f>IFERROR(N44/AC44, "N.A.")</f>
        <v>4609.4170247358034</v>
      </c>
    </row>
  </sheetData>
  <mergeCells count="135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42578125" bestFit="1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38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3">
        <f t="shared" ref="L15:M18" si="0">B15+D15+F15+H15+J15</f>
        <v>0</v>
      </c>
      <c r="M15" s="3">
        <f t="shared" si="0"/>
        <v>0</v>
      </c>
      <c r="N15" s="4">
        <f>L15+M15</f>
        <v>0</v>
      </c>
      <c r="P15" s="6" t="s">
        <v>12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3">
        <f t="shared" ref="AA15:AB19" si="1">Q15+S15+U15+W15+Y15</f>
        <v>0</v>
      </c>
      <c r="AB15" s="3">
        <f t="shared" si="1"/>
        <v>0</v>
      </c>
      <c r="AC15" s="4">
        <f>AA15+AB15</f>
        <v>0</v>
      </c>
      <c r="AE15" s="6" t="s">
        <v>12</v>
      </c>
      <c r="AF15" s="4" t="str">
        <f t="shared" ref="AF15:AR18" si="2">IFERROR(B15/Q15, "N.A.")</f>
        <v>N.A.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 t="str">
        <f t="shared" si="2"/>
        <v>N.A.</v>
      </c>
      <c r="AK15" s="4" t="str">
        <f t="shared" si="2"/>
        <v>N.A.</v>
      </c>
      <c r="AL15" s="4" t="str">
        <f t="shared" si="2"/>
        <v>N.A.</v>
      </c>
      <c r="AM15" s="4" t="str">
        <f t="shared" si="2"/>
        <v>N.A.</v>
      </c>
      <c r="AN15" s="4" t="str">
        <f t="shared" si="2"/>
        <v>N.A.</v>
      </c>
      <c r="AO15" s="4" t="str">
        <f t="shared" si="2"/>
        <v>N.A.</v>
      </c>
      <c r="AP15" s="4" t="str">
        <f t="shared" si="2"/>
        <v>N.A.</v>
      </c>
      <c r="AQ15" s="4" t="str">
        <f t="shared" si="2"/>
        <v>N.A.</v>
      </c>
      <c r="AR15" s="4" t="str">
        <f t="shared" si="2"/>
        <v>N.A.</v>
      </c>
    </row>
    <row r="16" spans="1:44" ht="15.75" customHeight="1" thickBot="1" x14ac:dyDescent="0.3">
      <c r="A16" s="6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4">
        <f>L16+M16</f>
        <v>0</v>
      </c>
      <c r="P16" s="6" t="s">
        <v>13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3">
        <f t="shared" si="1"/>
        <v>0</v>
      </c>
      <c r="AB16" s="3">
        <f t="shared" si="1"/>
        <v>0</v>
      </c>
      <c r="AC16" s="4">
        <f>AA16+AB16</f>
        <v>0</v>
      </c>
      <c r="AE16" s="6" t="s">
        <v>13</v>
      </c>
      <c r="AF16" s="4" t="str">
        <f t="shared" si="2"/>
        <v>N.A.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 t="str">
        <f t="shared" si="2"/>
        <v>N.A.</v>
      </c>
      <c r="AQ16" s="4" t="str">
        <f t="shared" si="2"/>
        <v>N.A.</v>
      </c>
      <c r="AR16" s="4" t="str">
        <f t="shared" si="2"/>
        <v>N.A.</v>
      </c>
    </row>
    <row r="17" spans="1:44" ht="15.75" customHeight="1" thickBot="1" x14ac:dyDescent="0.3">
      <c r="A17" s="6" t="s">
        <v>14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3">
        <f t="shared" si="0"/>
        <v>0</v>
      </c>
      <c r="M17" s="3">
        <f t="shared" si="0"/>
        <v>0</v>
      </c>
      <c r="N17" s="4">
        <f>L17+M17</f>
        <v>0</v>
      </c>
      <c r="P17" s="6" t="s">
        <v>14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3">
        <f t="shared" si="1"/>
        <v>0</v>
      </c>
      <c r="AB17" s="3">
        <f t="shared" si="1"/>
        <v>0</v>
      </c>
      <c r="AC17" s="4">
        <f>AA17+AB17</f>
        <v>0</v>
      </c>
      <c r="AE17" s="6" t="s">
        <v>14</v>
      </c>
      <c r="AF17" s="4" t="str">
        <f t="shared" si="2"/>
        <v>N.A.</v>
      </c>
      <c r="AG17" s="4" t="str">
        <f t="shared" si="2"/>
        <v>N.A.</v>
      </c>
      <c r="AH17" s="4" t="str">
        <f t="shared" si="2"/>
        <v>N.A.</v>
      </c>
      <c r="AI17" s="4" t="str">
        <f t="shared" si="2"/>
        <v>N.A.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 t="str">
        <f t="shared" si="2"/>
        <v>N.A.</v>
      </c>
      <c r="AN17" s="4" t="str">
        <f t="shared" si="2"/>
        <v>N.A.</v>
      </c>
      <c r="AO17" s="4" t="str">
        <f t="shared" si="2"/>
        <v>N.A.</v>
      </c>
      <c r="AP17" s="4" t="str">
        <f t="shared" si="2"/>
        <v>N.A.</v>
      </c>
      <c r="AQ17" s="4" t="str">
        <f t="shared" si="2"/>
        <v>N.A.</v>
      </c>
      <c r="AR17" s="4" t="str">
        <f t="shared" si="2"/>
        <v>N.A.</v>
      </c>
    </row>
    <row r="18" spans="1:44" ht="15.75" customHeight="1" thickBot="1" x14ac:dyDescent="0.3">
      <c r="A18" s="6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4">
        <f>L18+M18</f>
        <v>0</v>
      </c>
      <c r="P18" s="6" t="s">
        <v>15</v>
      </c>
      <c r="Q18" s="4"/>
      <c r="R18" s="4"/>
      <c r="S18" s="4"/>
      <c r="T18" s="4"/>
      <c r="U18" s="4"/>
      <c r="V18" s="4"/>
      <c r="W18" s="4"/>
      <c r="X18" s="4"/>
      <c r="Y18" s="4"/>
      <c r="Z18" s="4"/>
      <c r="AA18" s="3">
        <f t="shared" si="1"/>
        <v>0</v>
      </c>
      <c r="AB18" s="3">
        <f t="shared" si="1"/>
        <v>0</v>
      </c>
      <c r="AC18" s="4">
        <f>AA18+AB18</f>
        <v>0</v>
      </c>
      <c r="AE18" s="6" t="s">
        <v>15</v>
      </c>
      <c r="AF18" s="4" t="str">
        <f t="shared" si="2"/>
        <v>N.A.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 t="str">
        <f t="shared" si="2"/>
        <v>N.A.</v>
      </c>
      <c r="AQ18" s="4" t="str">
        <f t="shared" si="2"/>
        <v>N.A.</v>
      </c>
      <c r="AR18" s="4" t="str">
        <f t="shared" si="2"/>
        <v>N.A.</v>
      </c>
    </row>
    <row r="19" spans="1:44" ht="15.75" customHeight="1" thickBot="1" x14ac:dyDescent="0.3">
      <c r="A19" s="7" t="s">
        <v>16</v>
      </c>
      <c r="B19" s="4">
        <f t="shared" ref="B19:M19" si="3">SUM(B15:B18)</f>
        <v>0</v>
      </c>
      <c r="C19" s="4">
        <f t="shared" si="3"/>
        <v>0</v>
      </c>
      <c r="D19" s="4">
        <f t="shared" si="3"/>
        <v>0</v>
      </c>
      <c r="E19" s="4">
        <f t="shared" si="3"/>
        <v>0</v>
      </c>
      <c r="F19" s="4">
        <f t="shared" si="3"/>
        <v>0</v>
      </c>
      <c r="G19" s="4">
        <f t="shared" si="3"/>
        <v>0</v>
      </c>
      <c r="H19" s="4">
        <f t="shared" si="3"/>
        <v>0</v>
      </c>
      <c r="I19" s="4">
        <f t="shared" si="3"/>
        <v>0</v>
      </c>
      <c r="J19" s="4">
        <f t="shared" si="3"/>
        <v>0</v>
      </c>
      <c r="K19" s="4">
        <f t="shared" si="3"/>
        <v>0</v>
      </c>
      <c r="L19" s="3">
        <f t="shared" si="3"/>
        <v>0</v>
      </c>
      <c r="M19" s="3">
        <f t="shared" si="3"/>
        <v>0</v>
      </c>
      <c r="N19" s="4"/>
      <c r="P19" s="7" t="s">
        <v>16</v>
      </c>
      <c r="Q19" s="4">
        <f t="shared" ref="Q19:Z19" si="4">SUM(Q15:Q18)</f>
        <v>0</v>
      </c>
      <c r="R19" s="4">
        <f t="shared" si="4"/>
        <v>0</v>
      </c>
      <c r="S19" s="4">
        <f t="shared" si="4"/>
        <v>0</v>
      </c>
      <c r="T19" s="4">
        <f t="shared" si="4"/>
        <v>0</v>
      </c>
      <c r="U19" s="4">
        <f t="shared" si="4"/>
        <v>0</v>
      </c>
      <c r="V19" s="4">
        <f t="shared" si="4"/>
        <v>0</v>
      </c>
      <c r="W19" s="4">
        <f t="shared" si="4"/>
        <v>0</v>
      </c>
      <c r="X19" s="4">
        <f t="shared" si="4"/>
        <v>0</v>
      </c>
      <c r="Y19" s="4">
        <f t="shared" si="4"/>
        <v>0</v>
      </c>
      <c r="Z19" s="4">
        <f t="shared" si="4"/>
        <v>0</v>
      </c>
      <c r="AA19" s="3">
        <f t="shared" si="1"/>
        <v>0</v>
      </c>
      <c r="AB19" s="3">
        <f t="shared" si="1"/>
        <v>0</v>
      </c>
      <c r="AC19" s="4"/>
      <c r="AE19" s="7" t="s">
        <v>16</v>
      </c>
      <c r="AF19" s="4" t="str">
        <f t="shared" ref="AF19:AQ19" si="5">IFERROR(B19/Q19, "N.A.")</f>
        <v>N.A.</v>
      </c>
      <c r="AG19" s="4" t="str">
        <f t="shared" si="5"/>
        <v>N.A.</v>
      </c>
      <c r="AH19" s="4" t="str">
        <f t="shared" si="5"/>
        <v>N.A.</v>
      </c>
      <c r="AI19" s="4" t="str">
        <f t="shared" si="5"/>
        <v>N.A.</v>
      </c>
      <c r="AJ19" s="4" t="str">
        <f t="shared" si="5"/>
        <v>N.A.</v>
      </c>
      <c r="AK19" s="4" t="str">
        <f t="shared" si="5"/>
        <v>N.A.</v>
      </c>
      <c r="AL19" s="4" t="str">
        <f t="shared" si="5"/>
        <v>N.A.</v>
      </c>
      <c r="AM19" s="4" t="str">
        <f t="shared" si="5"/>
        <v>N.A.</v>
      </c>
      <c r="AN19" s="4" t="str">
        <f t="shared" si="5"/>
        <v>N.A.</v>
      </c>
      <c r="AO19" s="4" t="str">
        <f t="shared" si="5"/>
        <v>N.A.</v>
      </c>
      <c r="AP19" s="4" t="str">
        <f t="shared" si="5"/>
        <v>N.A.</v>
      </c>
      <c r="AQ19" s="4" t="str">
        <f t="shared" si="5"/>
        <v>N.A.</v>
      </c>
      <c r="AR19" s="4"/>
    </row>
    <row r="20" spans="1:44" ht="15.75" thickBot="1" x14ac:dyDescent="0.3">
      <c r="A20" s="8" t="s">
        <v>0</v>
      </c>
      <c r="B20" s="41">
        <f>B19+C19</f>
        <v>0</v>
      </c>
      <c r="C20" s="42"/>
      <c r="D20" s="41">
        <f>D19+E19</f>
        <v>0</v>
      </c>
      <c r="E20" s="42"/>
      <c r="F20" s="41">
        <f>F19+G19</f>
        <v>0</v>
      </c>
      <c r="G20" s="42"/>
      <c r="H20" s="41">
        <f>H19+I19</f>
        <v>0</v>
      </c>
      <c r="I20" s="42"/>
      <c r="J20" s="41">
        <f>J19+K19</f>
        <v>0</v>
      </c>
      <c r="K20" s="42"/>
      <c r="L20" s="5"/>
      <c r="M20" s="2"/>
      <c r="N20" s="1">
        <f>B20+D20+F20+H20+J20</f>
        <v>0</v>
      </c>
      <c r="P20" s="8" t="s">
        <v>0</v>
      </c>
      <c r="Q20" s="41">
        <f>Q19+R19</f>
        <v>0</v>
      </c>
      <c r="R20" s="42"/>
      <c r="S20" s="41">
        <f>S19+T19</f>
        <v>0</v>
      </c>
      <c r="T20" s="42"/>
      <c r="U20" s="41">
        <f>U19+V19</f>
        <v>0</v>
      </c>
      <c r="V20" s="42"/>
      <c r="W20" s="41">
        <f>W19+X19</f>
        <v>0</v>
      </c>
      <c r="X20" s="42"/>
      <c r="Y20" s="41">
        <f>Y19+Z19</f>
        <v>0</v>
      </c>
      <c r="Z20" s="42"/>
      <c r="AA20" s="5"/>
      <c r="AB20" s="2"/>
      <c r="AC20" s="1">
        <f>Q20+S20+U20+W20+Y20</f>
        <v>0</v>
      </c>
      <c r="AE20" s="8" t="s">
        <v>0</v>
      </c>
      <c r="AF20" s="22" t="str">
        <f>IFERROR(B20/Q20,"N.A.")</f>
        <v>N.A.</v>
      </c>
      <c r="AG20" s="23"/>
      <c r="AH20" s="22" t="str">
        <f>IFERROR(D20/S20,"N.A.")</f>
        <v>N.A.</v>
      </c>
      <c r="AI20" s="23"/>
      <c r="AJ20" s="22" t="str">
        <f>IFERROR(F20/U20,"N.A.")</f>
        <v>N.A.</v>
      </c>
      <c r="AK20" s="23"/>
      <c r="AL20" s="22" t="str">
        <f>IFERROR(H20/W20,"N.A.")</f>
        <v>N.A.</v>
      </c>
      <c r="AM20" s="23"/>
      <c r="AN20" s="22" t="str">
        <f>IFERROR(J20/Y20,"N.A.")</f>
        <v>N.A.</v>
      </c>
      <c r="AO20" s="23"/>
      <c r="AP20" s="5"/>
      <c r="AQ20" s="2"/>
      <c r="AR20" s="4" t="str">
        <f>IFERROR(N20/AC20, "N.A.")</f>
        <v>N.A.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3">
        <f t="shared" ref="L27:M31" si="6">B27+D27+F27+H27+J27</f>
        <v>0</v>
      </c>
      <c r="M27" s="3">
        <f t="shared" si="6"/>
        <v>0</v>
      </c>
      <c r="N27" s="4">
        <f>L27+M27</f>
        <v>0</v>
      </c>
      <c r="P27" s="6" t="s">
        <v>12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3">
        <f t="shared" ref="AA27:AB31" si="7">Q27+S27+U27+W27+Y27</f>
        <v>0</v>
      </c>
      <c r="AB27" s="3">
        <f t="shared" si="7"/>
        <v>0</v>
      </c>
      <c r="AC27" s="4">
        <f>AA27+AB27</f>
        <v>0</v>
      </c>
      <c r="AE27" s="6" t="s">
        <v>12</v>
      </c>
      <c r="AF27" s="4" t="str">
        <f t="shared" ref="AF27:AR30" si="8">IFERROR(B27/Q27, "N.A.")</f>
        <v>N.A.</v>
      </c>
      <c r="AG27" s="4" t="str">
        <f t="shared" si="8"/>
        <v>N.A.</v>
      </c>
      <c r="AH27" s="4" t="str">
        <f t="shared" si="8"/>
        <v>N.A.</v>
      </c>
      <c r="AI27" s="4" t="str">
        <f t="shared" si="8"/>
        <v>N.A.</v>
      </c>
      <c r="AJ27" s="4" t="str">
        <f t="shared" si="8"/>
        <v>N.A.</v>
      </c>
      <c r="AK27" s="4" t="str">
        <f t="shared" si="8"/>
        <v>N.A.</v>
      </c>
      <c r="AL27" s="4" t="str">
        <f t="shared" si="8"/>
        <v>N.A.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 t="str">
        <f t="shared" si="8"/>
        <v>N.A.</v>
      </c>
      <c r="AQ27" s="4" t="str">
        <f t="shared" si="8"/>
        <v>N.A.</v>
      </c>
      <c r="AR27" s="4" t="str">
        <f t="shared" si="8"/>
        <v>N.A.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4">
        <f>L28+M28</f>
        <v>0</v>
      </c>
      <c r="P28" s="6" t="s">
        <v>13</v>
      </c>
      <c r="Q28" s="4"/>
      <c r="R28" s="4"/>
      <c r="S28" s="4"/>
      <c r="T28" s="4"/>
      <c r="U28" s="4"/>
      <c r="V28" s="4"/>
      <c r="W28" s="4"/>
      <c r="X28" s="4"/>
      <c r="Y28" s="4"/>
      <c r="Z28" s="4"/>
      <c r="AA28" s="3">
        <f t="shared" si="7"/>
        <v>0</v>
      </c>
      <c r="AB28" s="3">
        <f t="shared" si="7"/>
        <v>0</v>
      </c>
      <c r="AC28" s="4">
        <f>AA28+AB28</f>
        <v>0</v>
      </c>
      <c r="AE28" s="6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4" t="str">
        <f t="shared" si="8"/>
        <v>N.A.</v>
      </c>
    </row>
    <row r="29" spans="1:44" ht="15.75" customHeight="1" thickBot="1" x14ac:dyDescent="0.3">
      <c r="A29" s="6" t="s">
        <v>14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3">
        <f t="shared" si="6"/>
        <v>0</v>
      </c>
      <c r="M29" s="3">
        <f t="shared" si="6"/>
        <v>0</v>
      </c>
      <c r="N29" s="4">
        <f>L29+M29</f>
        <v>0</v>
      </c>
      <c r="P29" s="6" t="s">
        <v>14</v>
      </c>
      <c r="Q29" s="4"/>
      <c r="R29" s="4"/>
      <c r="S29" s="4"/>
      <c r="T29" s="4"/>
      <c r="U29" s="4"/>
      <c r="V29" s="4"/>
      <c r="W29" s="4"/>
      <c r="X29" s="4"/>
      <c r="Y29" s="4"/>
      <c r="Z29" s="4"/>
      <c r="AA29" s="3">
        <f t="shared" si="7"/>
        <v>0</v>
      </c>
      <c r="AB29" s="3">
        <f t="shared" si="7"/>
        <v>0</v>
      </c>
      <c r="AC29" s="4">
        <f>AA29+AB29</f>
        <v>0</v>
      </c>
      <c r="AE29" s="6" t="s">
        <v>14</v>
      </c>
      <c r="AF29" s="4" t="str">
        <f t="shared" si="8"/>
        <v>N.A.</v>
      </c>
      <c r="AG29" s="4" t="str">
        <f t="shared" si="8"/>
        <v>N.A.</v>
      </c>
      <c r="AH29" s="4" t="str">
        <f t="shared" si="8"/>
        <v>N.A.</v>
      </c>
      <c r="AI29" s="4" t="str">
        <f t="shared" si="8"/>
        <v>N.A.</v>
      </c>
      <c r="AJ29" s="4" t="str">
        <f t="shared" si="8"/>
        <v>N.A.</v>
      </c>
      <c r="AK29" s="4" t="str">
        <f t="shared" si="8"/>
        <v>N.A.</v>
      </c>
      <c r="AL29" s="4" t="str">
        <f t="shared" si="8"/>
        <v>N.A.</v>
      </c>
      <c r="AM29" s="4" t="str">
        <f t="shared" si="8"/>
        <v>N.A.</v>
      </c>
      <c r="AN29" s="4" t="str">
        <f t="shared" si="8"/>
        <v>N.A.</v>
      </c>
      <c r="AO29" s="4" t="str">
        <f t="shared" si="8"/>
        <v>N.A.</v>
      </c>
      <c r="AP29" s="4" t="str">
        <f t="shared" si="8"/>
        <v>N.A.</v>
      </c>
      <c r="AQ29" s="4" t="str">
        <f t="shared" si="8"/>
        <v>N.A.</v>
      </c>
      <c r="AR29" s="4" t="str">
        <f t="shared" si="8"/>
        <v>N.A.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6"/>
        <v>0</v>
      </c>
      <c r="M30" s="3">
        <f t="shared" si="6"/>
        <v>0</v>
      </c>
      <c r="N30" s="4">
        <f>L30+M30</f>
        <v>0</v>
      </c>
      <c r="P30" s="6" t="s">
        <v>15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3">
        <f t="shared" si="7"/>
        <v>0</v>
      </c>
      <c r="AB30" s="3">
        <f t="shared" si="7"/>
        <v>0</v>
      </c>
      <c r="AC30" s="4">
        <f>AA30+AB30</f>
        <v>0</v>
      </c>
      <c r="AE30" s="6" t="s">
        <v>15</v>
      </c>
      <c r="AF30" s="4" t="str">
        <f t="shared" si="8"/>
        <v>N.A.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 t="str">
        <f t="shared" si="8"/>
        <v>N.A.</v>
      </c>
      <c r="AL30" s="4" t="str">
        <f t="shared" si="8"/>
        <v>N.A.</v>
      </c>
      <c r="AM30" s="4" t="str">
        <f t="shared" si="8"/>
        <v>N.A.</v>
      </c>
      <c r="AN30" s="4" t="str">
        <f t="shared" si="8"/>
        <v>N.A.</v>
      </c>
      <c r="AO30" s="4" t="str">
        <f t="shared" si="8"/>
        <v>N.A.</v>
      </c>
      <c r="AP30" s="4" t="str">
        <f t="shared" si="8"/>
        <v>N.A.</v>
      </c>
      <c r="AQ30" s="4" t="str">
        <f t="shared" si="8"/>
        <v>N.A.</v>
      </c>
      <c r="AR30" s="4" t="str">
        <f t="shared" si="8"/>
        <v>N.A.</v>
      </c>
    </row>
    <row r="31" spans="1:44" ht="15.75" customHeight="1" thickBot="1" x14ac:dyDescent="0.3">
      <c r="A31" s="7" t="s">
        <v>16</v>
      </c>
      <c r="B31" s="4">
        <f t="shared" ref="B31:K31" si="9">SUM(B27:B30)</f>
        <v>0</v>
      </c>
      <c r="C31" s="4">
        <f t="shared" si="9"/>
        <v>0</v>
      </c>
      <c r="D31" s="4">
        <f t="shared" si="9"/>
        <v>0</v>
      </c>
      <c r="E31" s="4">
        <f t="shared" si="9"/>
        <v>0</v>
      </c>
      <c r="F31" s="4">
        <f t="shared" si="9"/>
        <v>0</v>
      </c>
      <c r="G31" s="4">
        <f t="shared" si="9"/>
        <v>0</v>
      </c>
      <c r="H31" s="4">
        <f t="shared" si="9"/>
        <v>0</v>
      </c>
      <c r="I31" s="4">
        <f t="shared" si="9"/>
        <v>0</v>
      </c>
      <c r="J31" s="4">
        <f t="shared" si="9"/>
        <v>0</v>
      </c>
      <c r="K31" s="4">
        <f t="shared" si="9"/>
        <v>0</v>
      </c>
      <c r="L31" s="3">
        <f t="shared" si="6"/>
        <v>0</v>
      </c>
      <c r="M31" s="3">
        <f t="shared" si="6"/>
        <v>0</v>
      </c>
      <c r="N31" s="4"/>
      <c r="P31" s="7" t="s">
        <v>16</v>
      </c>
      <c r="Q31" s="4">
        <f t="shared" ref="Q31:Z31" si="10">SUM(Q27:Q30)</f>
        <v>0</v>
      </c>
      <c r="R31" s="4">
        <f t="shared" si="10"/>
        <v>0</v>
      </c>
      <c r="S31" s="4">
        <f t="shared" si="10"/>
        <v>0</v>
      </c>
      <c r="T31" s="4">
        <f t="shared" si="10"/>
        <v>0</v>
      </c>
      <c r="U31" s="4">
        <f t="shared" si="10"/>
        <v>0</v>
      </c>
      <c r="V31" s="4">
        <f t="shared" si="10"/>
        <v>0</v>
      </c>
      <c r="W31" s="4">
        <f t="shared" si="10"/>
        <v>0</v>
      </c>
      <c r="X31" s="4">
        <f t="shared" si="10"/>
        <v>0</v>
      </c>
      <c r="Y31" s="4">
        <f t="shared" si="10"/>
        <v>0</v>
      </c>
      <c r="Z31" s="4">
        <f t="shared" si="10"/>
        <v>0</v>
      </c>
      <c r="AA31" s="3">
        <f t="shared" si="7"/>
        <v>0</v>
      </c>
      <c r="AB31" s="3">
        <f t="shared" si="7"/>
        <v>0</v>
      </c>
      <c r="AC31" s="4"/>
      <c r="AE31" s="7" t="s">
        <v>16</v>
      </c>
      <c r="AF31" s="4" t="str">
        <f t="shared" ref="AF31:AQ31" si="11">IFERROR(B31/Q31, "N.A.")</f>
        <v>N.A.</v>
      </c>
      <c r="AG31" s="4" t="str">
        <f t="shared" si="11"/>
        <v>N.A.</v>
      </c>
      <c r="AH31" s="4" t="str">
        <f t="shared" si="11"/>
        <v>N.A.</v>
      </c>
      <c r="AI31" s="4" t="str">
        <f t="shared" si="11"/>
        <v>N.A.</v>
      </c>
      <c r="AJ31" s="4" t="str">
        <f t="shared" si="11"/>
        <v>N.A.</v>
      </c>
      <c r="AK31" s="4" t="str">
        <f t="shared" si="11"/>
        <v>N.A.</v>
      </c>
      <c r="AL31" s="4" t="str">
        <f t="shared" si="11"/>
        <v>N.A.</v>
      </c>
      <c r="AM31" s="4" t="str">
        <f t="shared" si="11"/>
        <v>N.A.</v>
      </c>
      <c r="AN31" s="4" t="str">
        <f t="shared" si="11"/>
        <v>N.A.</v>
      </c>
      <c r="AO31" s="4" t="str">
        <f t="shared" si="11"/>
        <v>N.A.</v>
      </c>
      <c r="AP31" s="4" t="str">
        <f t="shared" si="11"/>
        <v>N.A.</v>
      </c>
      <c r="AQ31" s="4" t="str">
        <f t="shared" si="11"/>
        <v>N.A.</v>
      </c>
      <c r="AR31" s="4"/>
    </row>
    <row r="32" spans="1:44" ht="15.75" thickBot="1" x14ac:dyDescent="0.3">
      <c r="A32" s="8" t="s">
        <v>0</v>
      </c>
      <c r="B32" s="41">
        <f>B31+C31</f>
        <v>0</v>
      </c>
      <c r="C32" s="42"/>
      <c r="D32" s="41">
        <f>D31+E31</f>
        <v>0</v>
      </c>
      <c r="E32" s="42"/>
      <c r="F32" s="41">
        <f>F31+G31</f>
        <v>0</v>
      </c>
      <c r="G32" s="42"/>
      <c r="H32" s="41">
        <f>H31+I31</f>
        <v>0</v>
      </c>
      <c r="I32" s="42"/>
      <c r="J32" s="41">
        <f>J31+K31</f>
        <v>0</v>
      </c>
      <c r="K32" s="42"/>
      <c r="L32" s="5"/>
      <c r="M32" s="2"/>
      <c r="N32" s="1">
        <f>B32+D32+F32+H32+J32</f>
        <v>0</v>
      </c>
      <c r="P32" s="8" t="s">
        <v>0</v>
      </c>
      <c r="Q32" s="41">
        <f>Q31+R31</f>
        <v>0</v>
      </c>
      <c r="R32" s="42"/>
      <c r="S32" s="41">
        <f>S31+T31</f>
        <v>0</v>
      </c>
      <c r="T32" s="42"/>
      <c r="U32" s="41">
        <f>U31+V31</f>
        <v>0</v>
      </c>
      <c r="V32" s="42"/>
      <c r="W32" s="41">
        <f>W31+X31</f>
        <v>0</v>
      </c>
      <c r="X32" s="42"/>
      <c r="Y32" s="41">
        <f>Y31+Z31</f>
        <v>0</v>
      </c>
      <c r="Z32" s="42"/>
      <c r="AA32" s="5"/>
      <c r="AB32" s="2"/>
      <c r="AC32" s="1">
        <f>Q32+S32+U32+W32+Y32</f>
        <v>0</v>
      </c>
      <c r="AE32" s="8" t="s">
        <v>0</v>
      </c>
      <c r="AF32" s="22" t="str">
        <f>IFERROR(B32/Q32,"N.A.")</f>
        <v>N.A.</v>
      </c>
      <c r="AG32" s="23"/>
      <c r="AH32" s="22" t="str">
        <f>IFERROR(D32/S32,"N.A.")</f>
        <v>N.A.</v>
      </c>
      <c r="AI32" s="23"/>
      <c r="AJ32" s="22" t="str">
        <f>IFERROR(F32/U32,"N.A.")</f>
        <v>N.A.</v>
      </c>
      <c r="AK32" s="23"/>
      <c r="AL32" s="22" t="str">
        <f>IFERROR(H32/W32,"N.A.")</f>
        <v>N.A.</v>
      </c>
      <c r="AM32" s="23"/>
      <c r="AN32" s="22" t="str">
        <f>IFERROR(J32/Y32,"N.A.")</f>
        <v>N.A.</v>
      </c>
      <c r="AO32" s="23"/>
      <c r="AP32" s="5"/>
      <c r="AQ32" s="2"/>
      <c r="AR32" s="4" t="str">
        <f>IFERROR(N32/AC32, "N.A.")</f>
        <v>N.A.</v>
      </c>
    </row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3">
        <f t="shared" ref="L39:M43" si="12">B39+D39+F39+H39+J39</f>
        <v>0</v>
      </c>
      <c r="M39" s="3">
        <f t="shared" si="12"/>
        <v>0</v>
      </c>
      <c r="N39" s="4">
        <f>L39+M39</f>
        <v>0</v>
      </c>
      <c r="P39" s="6" t="s">
        <v>12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3">
        <f t="shared" ref="AA39:AB43" si="13">Q39+S39+U39+W39+Y39</f>
        <v>0</v>
      </c>
      <c r="AB39" s="3">
        <f t="shared" si="13"/>
        <v>0</v>
      </c>
      <c r="AC39" s="4">
        <f>AA39+AB39</f>
        <v>0</v>
      </c>
      <c r="AE39" s="6" t="s">
        <v>12</v>
      </c>
      <c r="AF39" s="4" t="str">
        <f t="shared" ref="AF39:AR42" si="14">IFERROR(B39/Q39, "N.A.")</f>
        <v>N.A.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 t="str">
        <f t="shared" si="14"/>
        <v>N.A.</v>
      </c>
      <c r="AK39" s="4" t="str">
        <f t="shared" si="14"/>
        <v>N.A.</v>
      </c>
      <c r="AL39" s="4" t="str">
        <f t="shared" si="14"/>
        <v>N.A.</v>
      </c>
      <c r="AM39" s="4" t="str">
        <f t="shared" si="14"/>
        <v>N.A.</v>
      </c>
      <c r="AN39" s="4" t="str">
        <f t="shared" si="14"/>
        <v>N.A.</v>
      </c>
      <c r="AO39" s="4" t="str">
        <f t="shared" si="14"/>
        <v>N.A.</v>
      </c>
      <c r="AP39" s="4" t="str">
        <f t="shared" si="14"/>
        <v>N.A.</v>
      </c>
      <c r="AQ39" s="4" t="str">
        <f t="shared" si="14"/>
        <v>N.A.</v>
      </c>
      <c r="AR39" s="4" t="str">
        <f t="shared" si="14"/>
        <v>N.A.</v>
      </c>
    </row>
    <row r="40" spans="1:44" ht="15.75" customHeight="1" thickBot="1" x14ac:dyDescent="0.3">
      <c r="A40" s="6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12"/>
        <v>0</v>
      </c>
      <c r="M40" s="3">
        <f t="shared" si="12"/>
        <v>0</v>
      </c>
      <c r="N40" s="4">
        <f>L40+M40</f>
        <v>0</v>
      </c>
      <c r="P40" s="6" t="s">
        <v>13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3">
        <f t="shared" si="13"/>
        <v>0</v>
      </c>
      <c r="AB40" s="3">
        <f t="shared" si="13"/>
        <v>0</v>
      </c>
      <c r="AC40" s="4">
        <f>AA40+AB40</f>
        <v>0</v>
      </c>
      <c r="AE40" s="6" t="s">
        <v>13</v>
      </c>
      <c r="AF40" s="4" t="str">
        <f t="shared" si="14"/>
        <v>N.A.</v>
      </c>
      <c r="AG40" s="4" t="str">
        <f t="shared" si="14"/>
        <v>N.A.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 t="str">
        <f t="shared" si="14"/>
        <v>N.A.</v>
      </c>
      <c r="AQ40" s="4" t="str">
        <f t="shared" si="14"/>
        <v>N.A.</v>
      </c>
      <c r="AR40" s="4" t="str">
        <f t="shared" si="14"/>
        <v>N.A.</v>
      </c>
    </row>
    <row r="41" spans="1:44" ht="15.75" customHeight="1" thickBot="1" x14ac:dyDescent="0.3">
      <c r="A41" s="6" t="s">
        <v>14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3">
        <f t="shared" si="12"/>
        <v>0</v>
      </c>
      <c r="M41" s="3">
        <f t="shared" si="12"/>
        <v>0</v>
      </c>
      <c r="N41" s="4">
        <f>L41+M41</f>
        <v>0</v>
      </c>
      <c r="P41" s="6" t="s">
        <v>14</v>
      </c>
      <c r="Q41" s="4"/>
      <c r="R41" s="4"/>
      <c r="S41" s="4"/>
      <c r="T41" s="4"/>
      <c r="U41" s="4"/>
      <c r="V41" s="4"/>
      <c r="W41" s="4"/>
      <c r="X41" s="4"/>
      <c r="Y41" s="4"/>
      <c r="Z41" s="4"/>
      <c r="AA41" s="3">
        <f t="shared" si="13"/>
        <v>0</v>
      </c>
      <c r="AB41" s="3">
        <f t="shared" si="13"/>
        <v>0</v>
      </c>
      <c r="AC41" s="4">
        <f>AA41+AB41</f>
        <v>0</v>
      </c>
      <c r="AE41" s="6" t="s">
        <v>14</v>
      </c>
      <c r="AF41" s="4" t="str">
        <f t="shared" si="14"/>
        <v>N.A.</v>
      </c>
      <c r="AG41" s="4" t="str">
        <f t="shared" si="14"/>
        <v>N.A.</v>
      </c>
      <c r="AH41" s="4" t="str">
        <f t="shared" si="14"/>
        <v>N.A.</v>
      </c>
      <c r="AI41" s="4" t="str">
        <f t="shared" si="14"/>
        <v>N.A.</v>
      </c>
      <c r="AJ41" s="4" t="str">
        <f t="shared" si="14"/>
        <v>N.A.</v>
      </c>
      <c r="AK41" s="4" t="str">
        <f t="shared" si="14"/>
        <v>N.A.</v>
      </c>
      <c r="AL41" s="4" t="str">
        <f t="shared" si="14"/>
        <v>N.A.</v>
      </c>
      <c r="AM41" s="4" t="str">
        <f t="shared" si="14"/>
        <v>N.A.</v>
      </c>
      <c r="AN41" s="4" t="str">
        <f t="shared" si="14"/>
        <v>N.A.</v>
      </c>
      <c r="AO41" s="4" t="str">
        <f t="shared" si="14"/>
        <v>N.A.</v>
      </c>
      <c r="AP41" s="4" t="str">
        <f t="shared" si="14"/>
        <v>N.A.</v>
      </c>
      <c r="AQ41" s="4" t="str">
        <f t="shared" si="14"/>
        <v>N.A.</v>
      </c>
      <c r="AR41" s="4" t="str">
        <f t="shared" si="14"/>
        <v>N.A.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2"/>
        <v>0</v>
      </c>
      <c r="M42" s="3">
        <f t="shared" si="12"/>
        <v>0</v>
      </c>
      <c r="N42" s="4">
        <f>L42+M42</f>
        <v>0</v>
      </c>
      <c r="P42" s="6" t="s">
        <v>15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3">
        <f t="shared" si="13"/>
        <v>0</v>
      </c>
      <c r="AB42" s="3">
        <f t="shared" si="13"/>
        <v>0</v>
      </c>
      <c r="AC42" s="4">
        <f>AA42+AB42</f>
        <v>0</v>
      </c>
      <c r="AE42" s="6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 t="str">
        <f t="shared" si="14"/>
        <v>N.A.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 t="str">
        <f t="shared" si="14"/>
        <v>N.A.</v>
      </c>
      <c r="AQ42" s="4" t="str">
        <f t="shared" si="14"/>
        <v>N.A.</v>
      </c>
      <c r="AR42" s="4" t="str">
        <f t="shared" si="14"/>
        <v>N.A.</v>
      </c>
    </row>
    <row r="43" spans="1:44" ht="15.75" customHeight="1" thickBot="1" x14ac:dyDescent="0.3">
      <c r="A43" s="7" t="s">
        <v>16</v>
      </c>
      <c r="B43" s="4">
        <f t="shared" ref="B43:K43" si="15">SUM(B39:B42)</f>
        <v>0</v>
      </c>
      <c r="C43" s="4">
        <f t="shared" si="15"/>
        <v>0</v>
      </c>
      <c r="D43" s="4">
        <f t="shared" si="15"/>
        <v>0</v>
      </c>
      <c r="E43" s="4">
        <f t="shared" si="15"/>
        <v>0</v>
      </c>
      <c r="F43" s="4">
        <f t="shared" si="15"/>
        <v>0</v>
      </c>
      <c r="G43" s="4">
        <f t="shared" si="15"/>
        <v>0</v>
      </c>
      <c r="H43" s="4">
        <f t="shared" si="15"/>
        <v>0</v>
      </c>
      <c r="I43" s="4">
        <f t="shared" si="15"/>
        <v>0</v>
      </c>
      <c r="J43" s="4">
        <f t="shared" si="15"/>
        <v>0</v>
      </c>
      <c r="K43" s="4">
        <f t="shared" si="15"/>
        <v>0</v>
      </c>
      <c r="L43" s="3">
        <f t="shared" si="12"/>
        <v>0</v>
      </c>
      <c r="M43" s="3">
        <f t="shared" si="12"/>
        <v>0</v>
      </c>
      <c r="N43" s="4"/>
      <c r="P43" s="7" t="s">
        <v>16</v>
      </c>
      <c r="Q43" s="4">
        <f t="shared" ref="Q43:Z43" si="16">SUM(Q39:Q42)</f>
        <v>0</v>
      </c>
      <c r="R43" s="4">
        <f t="shared" si="16"/>
        <v>0</v>
      </c>
      <c r="S43" s="4">
        <f t="shared" si="16"/>
        <v>0</v>
      </c>
      <c r="T43" s="4">
        <f t="shared" si="16"/>
        <v>0</v>
      </c>
      <c r="U43" s="4">
        <f t="shared" si="16"/>
        <v>0</v>
      </c>
      <c r="V43" s="4">
        <f t="shared" si="16"/>
        <v>0</v>
      </c>
      <c r="W43" s="4">
        <f t="shared" si="16"/>
        <v>0</v>
      </c>
      <c r="X43" s="4">
        <f t="shared" si="16"/>
        <v>0</v>
      </c>
      <c r="Y43" s="4">
        <f t="shared" si="16"/>
        <v>0</v>
      </c>
      <c r="Z43" s="4">
        <f t="shared" si="16"/>
        <v>0</v>
      </c>
      <c r="AA43" s="3">
        <f t="shared" si="13"/>
        <v>0</v>
      </c>
      <c r="AB43" s="3">
        <f t="shared" si="13"/>
        <v>0</v>
      </c>
      <c r="AC43" s="4"/>
      <c r="AE43" s="7" t="s">
        <v>16</v>
      </c>
      <c r="AF43" s="4" t="str">
        <f t="shared" ref="AF43:AQ43" si="17">IFERROR(B43/Q43, "N.A.")</f>
        <v>N.A.</v>
      </c>
      <c r="AG43" s="4" t="str">
        <f t="shared" si="17"/>
        <v>N.A.</v>
      </c>
      <c r="AH43" s="4" t="str">
        <f t="shared" si="17"/>
        <v>N.A.</v>
      </c>
      <c r="AI43" s="4" t="str">
        <f t="shared" si="17"/>
        <v>N.A.</v>
      </c>
      <c r="AJ43" s="4" t="str">
        <f t="shared" si="17"/>
        <v>N.A.</v>
      </c>
      <c r="AK43" s="4" t="str">
        <f t="shared" si="17"/>
        <v>N.A.</v>
      </c>
      <c r="AL43" s="4" t="str">
        <f t="shared" si="17"/>
        <v>N.A.</v>
      </c>
      <c r="AM43" s="4" t="str">
        <f t="shared" si="17"/>
        <v>N.A.</v>
      </c>
      <c r="AN43" s="4" t="str">
        <f t="shared" si="17"/>
        <v>N.A.</v>
      </c>
      <c r="AO43" s="4" t="str">
        <f t="shared" si="17"/>
        <v>N.A.</v>
      </c>
      <c r="AP43" s="4" t="str">
        <f t="shared" si="17"/>
        <v>N.A.</v>
      </c>
      <c r="AQ43" s="4" t="str">
        <f t="shared" si="17"/>
        <v>N.A.</v>
      </c>
      <c r="AR43" s="4"/>
    </row>
    <row r="44" spans="1:44" ht="15.75" thickBot="1" x14ac:dyDescent="0.3">
      <c r="A44" s="8" t="s">
        <v>0</v>
      </c>
      <c r="B44" s="41">
        <f>B43+C43</f>
        <v>0</v>
      </c>
      <c r="C44" s="42"/>
      <c r="D44" s="41">
        <f>D43+E43</f>
        <v>0</v>
      </c>
      <c r="E44" s="42"/>
      <c r="F44" s="41">
        <f>F43+G43</f>
        <v>0</v>
      </c>
      <c r="G44" s="42"/>
      <c r="H44" s="41">
        <f>H43+I43</f>
        <v>0</v>
      </c>
      <c r="I44" s="42"/>
      <c r="J44" s="41">
        <f>J43+K43</f>
        <v>0</v>
      </c>
      <c r="K44" s="42"/>
      <c r="L44" s="5"/>
      <c r="M44" s="2"/>
      <c r="N44" s="1">
        <f>B44+D44+F44+H44+J44</f>
        <v>0</v>
      </c>
      <c r="P44" s="8" t="s">
        <v>0</v>
      </c>
      <c r="Q44" s="41">
        <f>Q43+R43</f>
        <v>0</v>
      </c>
      <c r="R44" s="42"/>
      <c r="S44" s="41">
        <f>S43+T43</f>
        <v>0</v>
      </c>
      <c r="T44" s="42"/>
      <c r="U44" s="41">
        <f>U43+V43</f>
        <v>0</v>
      </c>
      <c r="V44" s="42"/>
      <c r="W44" s="41">
        <f>W43+X43</f>
        <v>0</v>
      </c>
      <c r="X44" s="42"/>
      <c r="Y44" s="41">
        <f>Y43+Z43</f>
        <v>0</v>
      </c>
      <c r="Z44" s="42"/>
      <c r="AA44" s="5"/>
      <c r="AB44" s="2"/>
      <c r="AC44" s="1">
        <f>Q44+S44+U44+W44+Y44</f>
        <v>0</v>
      </c>
      <c r="AE44" s="8" t="s">
        <v>0</v>
      </c>
      <c r="AF44" s="22" t="str">
        <f>IFERROR(B44/Q44,"N.A.")</f>
        <v>N.A.</v>
      </c>
      <c r="AG44" s="23"/>
      <c r="AH44" s="22" t="str">
        <f>IFERROR(D44/S44,"N.A.")</f>
        <v>N.A.</v>
      </c>
      <c r="AI44" s="23"/>
      <c r="AJ44" s="22" t="str">
        <f>IFERROR(F44/U44,"N.A.")</f>
        <v>N.A.</v>
      </c>
      <c r="AK44" s="23"/>
      <c r="AL44" s="22" t="str">
        <f>IFERROR(H44/W44,"N.A.")</f>
        <v>N.A.</v>
      </c>
      <c r="AM44" s="23"/>
      <c r="AN44" s="22" t="str">
        <f>IFERROR(J44/Y44,"N.A.")</f>
        <v>N.A.</v>
      </c>
      <c r="AO44" s="23"/>
      <c r="AP44" s="5"/>
      <c r="AQ44" s="2"/>
      <c r="AR44" s="4" t="str">
        <f>IFERROR(N44/AC44, "N.A.")</f>
        <v>N.A.</v>
      </c>
    </row>
  </sheetData>
  <mergeCells count="135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3946fdfc-da00-409a-95df-cd9f19cc2a9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Solidaridad</vt:lpstr>
      <vt:lpstr>009 Tulum</vt:lpstr>
      <vt:lpstr>010 Bacalar</vt:lpstr>
      <vt:lpstr>011 Puerto Morelos</vt:lpstr>
      <vt:lpstr>Quintana Roo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Isaías Tun González</dc:creator>
  <cp:lastModifiedBy>Erick Alessandro Canul Cabrera</cp:lastModifiedBy>
  <dcterms:created xsi:type="dcterms:W3CDTF">2019-11-22T16:27:56Z</dcterms:created>
  <dcterms:modified xsi:type="dcterms:W3CDTF">2025-10-22T19:55:48Z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